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RAESTRUCTURA PASTO SALUD\ING. AMANDA RAMOS\CONTRATACION\CONTRATACIÓN 2021\CONVOCATORIA OBRA LORENZO\ANEXO TECNICO LORENZO\"/>
    </mc:Choice>
  </mc:AlternateContent>
  <bookViews>
    <workbookView xWindow="0" yWindow="0" windowWidth="28800" windowHeight="11535"/>
  </bookViews>
  <sheets>
    <sheet name="PRESUPUESTO" sheetId="2" r:id="rId1"/>
    <sheet name="ANA" sheetId="4" r:id="rId2"/>
    <sheet name="PAPSO"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13_1_6">#REF!</definedName>
    <definedName name="a">[1]INSUMOS!$B:$D</definedName>
    <definedName name="ANALISIS">'[2]APU OE'!$I:$S</definedName>
    <definedName name="_xlnm.Print_Area" localSheetId="1">ANA!$A$3:$P$3485</definedName>
    <definedName name="_xlnm.Print_Area" localSheetId="0">PRESUPUESTO!$A$2:$F$639</definedName>
    <definedName name="_xlnm.Print_Area">#REF!</definedName>
    <definedName name="b">[1]INSUMOS!$B:$D</definedName>
    <definedName name="CSDFS">[1]INSUMOS!$B:$D</definedName>
    <definedName name="DOLLAR" localSheetId="2">[3]PRI!#REF!</definedName>
    <definedName name="DOLLAR">#REF!</definedName>
    <definedName name="FACTOR">#REF!</definedName>
    <definedName name="fvff">[1]INSUMOS!$B:$D</definedName>
    <definedName name="INSUMOS" localSheetId="2">[4]INSUMOS!$B:$D</definedName>
    <definedName name="INSUMOS">[5]INSUMOS!$B:$D</definedName>
    <definedName name="ss">[1]INSUMOS!$B:$D</definedName>
    <definedName name="_xlnm.Print_Titles" localSheetId="0">PRESUPUESTO!$3:$4</definedName>
  </definedNames>
  <calcPr calcId="152511"/>
</workbook>
</file>

<file path=xl/calcChain.xml><?xml version="1.0" encoding="utf-8"?>
<calcChain xmlns="http://schemas.openxmlformats.org/spreadsheetml/2006/main">
  <c r="G10" i="8" l="1"/>
  <c r="F10" i="8"/>
  <c r="H10" i="8"/>
  <c r="I10" i="8"/>
  <c r="G21" i="8"/>
  <c r="F21" i="8"/>
  <c r="G25" i="8"/>
  <c r="E25" i="8" s="1"/>
  <c r="F25" i="8"/>
  <c r="E10" i="8" l="1"/>
  <c r="E21" i="8"/>
  <c r="B593" i="2"/>
  <c r="B592" i="2" l="1"/>
  <c r="B591" i="2"/>
  <c r="D530" i="2" l="1"/>
  <c r="D529" i="2"/>
  <c r="D528" i="2"/>
  <c r="B528" i="2"/>
  <c r="B527" i="2"/>
  <c r="D527" i="2"/>
  <c r="B515" i="2" l="1"/>
  <c r="D623" i="2" l="1"/>
  <c r="D495" i="2" l="1"/>
  <c r="D494" i="2"/>
  <c r="D67" i="2" l="1"/>
  <c r="D59" i="2"/>
  <c r="D41" i="2"/>
  <c r="D12" i="2"/>
  <c r="D50" i="2" l="1"/>
  <c r="D51" i="2"/>
  <c r="D52" i="2"/>
  <c r="D53" i="2"/>
  <c r="D54" i="2"/>
  <c r="D55" i="2"/>
  <c r="D56" i="2"/>
  <c r="D57" i="2"/>
  <c r="D60" i="2"/>
  <c r="D61" i="2"/>
  <c r="D584" i="2"/>
  <c r="D297" i="2" l="1"/>
  <c r="D294" i="2"/>
  <c r="D293" i="2"/>
  <c r="D291" i="2"/>
  <c r="D292" i="2"/>
  <c r="D217" i="2"/>
  <c r="D199" i="2"/>
  <c r="D198" i="2"/>
  <c r="D92" i="2"/>
  <c r="D91" i="2"/>
  <c r="D72" i="2"/>
  <c r="D63" i="2"/>
  <c r="D62" i="2"/>
  <c r="D28" i="2"/>
  <c r="D68" i="2" l="1"/>
  <c r="D126" i="2" l="1"/>
  <c r="D125" i="2"/>
  <c r="D124" i="2" l="1"/>
  <c r="D123" i="2"/>
  <c r="D122" i="2"/>
  <c r="D121" i="2"/>
  <c r="D120" i="2"/>
  <c r="D119" i="2"/>
  <c r="D118" i="2"/>
  <c r="D117" i="2"/>
  <c r="D116" i="2"/>
  <c r="D115" i="2"/>
  <c r="D170" i="2"/>
  <c r="D169" i="2"/>
  <c r="D168" i="2"/>
  <c r="D167" i="2"/>
  <c r="D166" i="2"/>
  <c r="D165" i="2"/>
  <c r="D164" i="2"/>
  <c r="D163" i="2"/>
  <c r="D162" i="2"/>
  <c r="D161" i="2"/>
  <c r="D286" i="2" l="1"/>
  <c r="D285" i="2"/>
  <c r="D284" i="2"/>
  <c r="D283" i="2"/>
  <c r="D11" i="2" l="1"/>
  <c r="D10" i="2"/>
  <c r="D9" i="2"/>
  <c r="D21" i="2" l="1"/>
  <c r="D251" i="2" l="1"/>
  <c r="D268" i="2" l="1"/>
  <c r="D267" i="2"/>
  <c r="D24" i="2" l="1"/>
  <c r="D25" i="2"/>
  <c r="D23" i="2" l="1"/>
  <c r="D467" i="2" l="1"/>
  <c r="D466" i="2"/>
  <c r="D462" i="2"/>
  <c r="D461" i="2"/>
  <c r="D460" i="2"/>
  <c r="D456" i="2"/>
  <c r="D455" i="2"/>
  <c r="D454" i="2"/>
  <c r="D450" i="2"/>
  <c r="D449" i="2"/>
  <c r="D445" i="2"/>
  <c r="D444" i="2"/>
  <c r="D422" i="2"/>
  <c r="D418" i="2"/>
  <c r="D417" i="2"/>
  <c r="D416" i="2"/>
  <c r="D415" i="2"/>
  <c r="D414" i="2"/>
  <c r="D413" i="2"/>
  <c r="D412" i="2"/>
  <c r="D408" i="2"/>
  <c r="D407" i="2"/>
  <c r="D406" i="2"/>
  <c r="D405" i="2"/>
  <c r="D404" i="2"/>
  <c r="D403" i="2"/>
  <c r="D402" i="2"/>
  <c r="D401" i="2"/>
  <c r="D400" i="2"/>
  <c r="D399" i="2"/>
  <c r="D398" i="2"/>
  <c r="D397" i="2"/>
  <c r="D393" i="2"/>
  <c r="D392" i="2"/>
  <c r="D391" i="2"/>
  <c r="D390" i="2"/>
  <c r="D389" i="2"/>
  <c r="D388" i="2"/>
  <c r="D387" i="2"/>
  <c r="D386" i="2"/>
  <c r="D382" i="2"/>
  <c r="D381" i="2"/>
  <c r="D380" i="2"/>
  <c r="D379" i="2"/>
  <c r="D375" i="2"/>
  <c r="D374" i="2"/>
  <c r="D373" i="2"/>
  <c r="D369" i="2"/>
  <c r="D368" i="2"/>
  <c r="D367" i="2"/>
  <c r="D366" i="2"/>
  <c r="D365" i="2"/>
  <c r="D364" i="2"/>
  <c r="D360" i="2"/>
  <c r="D359" i="2"/>
  <c r="D358" i="2"/>
  <c r="D357" i="2"/>
  <c r="D342" i="2"/>
  <c r="D341" i="2"/>
  <c r="D337" i="2"/>
  <c r="D336" i="2"/>
  <c r="D319" i="2"/>
  <c r="D318" i="2"/>
  <c r="D317" i="2"/>
  <c r="D308" i="2"/>
  <c r="D298" i="2"/>
  <c r="D296" i="2"/>
  <c r="D295" i="2"/>
  <c r="D290" i="2"/>
  <c r="D279" i="2"/>
  <c r="D278" i="2"/>
  <c r="D277" i="2"/>
  <c r="D276" i="2"/>
  <c r="D275" i="2"/>
  <c r="D274" i="2"/>
  <c r="D273" i="2"/>
  <c r="D272" i="2"/>
  <c r="D263" i="2"/>
  <c r="D262" i="2"/>
  <c r="D261" i="2"/>
  <c r="D260" i="2"/>
  <c r="D256" i="2"/>
  <c r="D255" i="2"/>
  <c r="D254" i="2"/>
  <c r="D253" i="2"/>
  <c r="D252" i="2"/>
  <c r="D247" i="2"/>
  <c r="D246" i="2"/>
  <c r="D245" i="2"/>
  <c r="D244" i="2"/>
  <c r="D243" i="2"/>
  <c r="D242" i="2"/>
  <c r="D241" i="2"/>
  <c r="D240" i="2"/>
  <c r="D236" i="2"/>
  <c r="D235" i="2"/>
  <c r="D234" i="2"/>
  <c r="D233" i="2"/>
  <c r="D232" i="2"/>
  <c r="D231" i="2"/>
  <c r="D230" i="2"/>
  <c r="D229" i="2"/>
  <c r="D228" i="2"/>
  <c r="D227" i="2"/>
  <c r="D226" i="2"/>
  <c r="D221" i="2"/>
  <c r="D222" i="2"/>
  <c r="D220" i="2"/>
  <c r="D219" i="2"/>
  <c r="D218" i="2"/>
  <c r="D216" i="2"/>
  <c r="D215" i="2"/>
  <c r="D214" i="2"/>
  <c r="D197" i="2"/>
  <c r="D196" i="2"/>
  <c r="D192" i="2"/>
  <c r="D191" i="2"/>
  <c r="D190" i="2"/>
  <c r="D186" i="2"/>
  <c r="D185" i="2"/>
  <c r="D184" i="2"/>
  <c r="D183" i="2"/>
  <c r="D182" i="2"/>
  <c r="D181" i="2"/>
  <c r="D180" i="2"/>
  <c r="D179" i="2"/>
  <c r="D178" i="2"/>
  <c r="D177" i="2"/>
  <c r="D176" i="2"/>
  <c r="D175" i="2"/>
  <c r="D174" i="2"/>
  <c r="D157" i="2"/>
  <c r="D156" i="2"/>
  <c r="D155" i="2"/>
  <c r="D154" i="2"/>
  <c r="D150" i="2"/>
  <c r="D149" i="2"/>
  <c r="D148" i="2"/>
  <c r="D144" i="2"/>
  <c r="D143" i="2"/>
  <c r="D142" i="2"/>
  <c r="D141" i="2"/>
  <c r="D140" i="2"/>
  <c r="D136" i="2"/>
  <c r="D135" i="2"/>
  <c r="D134" i="2"/>
  <c r="D133" i="2"/>
  <c r="D132" i="2"/>
  <c r="D131" i="2"/>
  <c r="D130" i="2"/>
  <c r="B24" i="2" l="1"/>
  <c r="B27" i="2"/>
  <c r="B23" i="2"/>
  <c r="B25" i="2"/>
  <c r="B28" i="2" l="1"/>
  <c r="B29" i="2"/>
  <c r="D110" i="2"/>
  <c r="D109" i="2"/>
  <c r="D108" i="2"/>
  <c r="D107" i="2"/>
  <c r="D106" i="2"/>
  <c r="D105" i="2"/>
  <c r="D104" i="2"/>
  <c r="D103" i="2"/>
  <c r="D102" i="2"/>
  <c r="D101" i="2"/>
  <c r="D100" i="2"/>
  <c r="D99" i="2"/>
  <c r="D98" i="2"/>
  <c r="D114" i="2"/>
  <c r="D97" i="2"/>
  <c r="D96" i="2"/>
  <c r="D90" i="2"/>
  <c r="D29" i="2"/>
  <c r="D40" i="2"/>
  <c r="D42" i="2"/>
  <c r="D440" i="2" l="1"/>
  <c r="D439" i="2"/>
  <c r="D438" i="2"/>
  <c r="D437" i="2"/>
  <c r="D436" i="2"/>
  <c r="D432" i="2"/>
  <c r="D431" i="2"/>
  <c r="D430" i="2"/>
  <c r="D429" i="2"/>
  <c r="D76" i="2"/>
  <c r="D75" i="2"/>
  <c r="D49" i="2"/>
  <c r="D39" i="2"/>
  <c r="D38" i="2"/>
  <c r="D37" i="2"/>
  <c r="D36" i="2"/>
  <c r="D209" i="2"/>
  <c r="D208" i="2"/>
  <c r="D207" i="2"/>
  <c r="D206" i="2"/>
  <c r="D17" i="2"/>
  <c r="D16" i="2"/>
  <c r="D600" i="2"/>
  <c r="D590" i="2"/>
  <c r="D586" i="2"/>
  <c r="D585" i="2"/>
  <c r="D583" i="2"/>
  <c r="D582" i="2"/>
  <c r="D581" i="2"/>
  <c r="D580" i="2"/>
  <c r="D579" i="2"/>
  <c r="D578" i="2"/>
  <c r="D577" i="2"/>
  <c r="D576" i="2"/>
  <c r="D575" i="2"/>
  <c r="D574" i="2"/>
  <c r="D573" i="2"/>
  <c r="D572" i="2"/>
  <c r="D571" i="2"/>
  <c r="D570" i="2"/>
  <c r="D569" i="2"/>
  <c r="D565" i="2"/>
  <c r="D564" i="2"/>
  <c r="D563" i="2"/>
  <c r="D562" i="2"/>
  <c r="D561" i="2"/>
  <c r="D557" i="2"/>
  <c r="D553" i="2"/>
  <c r="D552" i="2"/>
  <c r="D551" i="2"/>
  <c r="D550" i="2"/>
  <c r="D543" i="2"/>
  <c r="D542" i="2"/>
  <c r="D538" i="2"/>
  <c r="D537" i="2"/>
  <c r="D520" i="2"/>
  <c r="D519" i="2"/>
  <c r="D518" i="2"/>
  <c r="D517" i="2"/>
  <c r="D516" i="2"/>
  <c r="D515" i="2"/>
  <c r="D514" i="2"/>
  <c r="D513" i="2"/>
  <c r="D512" i="2"/>
  <c r="D511" i="2"/>
  <c r="D507" i="2"/>
  <c r="D506" i="2"/>
  <c r="D499" i="2"/>
  <c r="D498" i="2"/>
  <c r="D497" i="2"/>
  <c r="D496" i="2"/>
  <c r="D493" i="2"/>
  <c r="D492" i="2"/>
  <c r="D491" i="2"/>
  <c r="D487" i="2"/>
  <c r="D486" i="2"/>
  <c r="D479" i="2"/>
  <c r="D475" i="2"/>
  <c r="D474" i="2"/>
  <c r="D79" i="2"/>
  <c r="D78" i="2"/>
  <c r="D77" i="2"/>
  <c r="D74" i="2"/>
  <c r="D73" i="2"/>
  <c r="D8" i="2"/>
  <c r="D353" i="2"/>
  <c r="D352" i="2"/>
  <c r="D351" i="2"/>
  <c r="D350" i="2"/>
  <c r="D349" i="2"/>
  <c r="B76" i="2" l="1"/>
  <c r="D326" i="2" l="1"/>
  <c r="D325" i="2"/>
  <c r="D324" i="2"/>
  <c r="D323" i="2"/>
  <c r="D322" i="2"/>
  <c r="D321" i="2"/>
  <c r="D320" i="2"/>
  <c r="D86" i="2" l="1"/>
  <c r="B608" i="2" l="1"/>
  <c r="B600" i="2"/>
  <c r="B564" i="2"/>
  <c r="B565" i="2"/>
  <c r="B126" i="2"/>
  <c r="B520" i="2" l="1"/>
  <c r="B590" i="2"/>
  <c r="B586" i="2"/>
  <c r="B585" i="2"/>
  <c r="B584" i="2"/>
  <c r="B582" i="2"/>
  <c r="B583" i="2"/>
  <c r="B519" i="2"/>
  <c r="B10" i="2" l="1"/>
  <c r="B313" i="2" l="1"/>
  <c r="B312" i="2"/>
  <c r="B311" i="2"/>
  <c r="B310" i="2"/>
  <c r="B309" i="2"/>
  <c r="B307" i="2"/>
  <c r="B306" i="2"/>
  <c r="B305" i="2"/>
  <c r="B304" i="2"/>
  <c r="B303" i="2"/>
  <c r="B302" i="2"/>
  <c r="B514" i="2" l="1"/>
  <c r="B492" i="2" l="1"/>
  <c r="B493" i="2"/>
  <c r="B494" i="2"/>
  <c r="B495" i="2"/>
  <c r="B496" i="2"/>
  <c r="B497" i="2"/>
  <c r="B498" i="2"/>
  <c r="B499" i="2"/>
  <c r="B491" i="2"/>
  <c r="B529" i="2"/>
  <c r="B530" i="2"/>
  <c r="B487" i="2"/>
  <c r="B486" i="2"/>
  <c r="B467" i="2"/>
  <c r="B466" i="2"/>
  <c r="B462" i="2"/>
  <c r="B461" i="2"/>
  <c r="B460" i="2"/>
  <c r="B456" i="2"/>
  <c r="B455" i="2"/>
  <c r="B454" i="2"/>
  <c r="B450" i="2"/>
  <c r="B449" i="2"/>
  <c r="B445" i="2"/>
  <c r="B444" i="2"/>
  <c r="B437" i="2"/>
  <c r="B438" i="2"/>
  <c r="B439" i="2"/>
  <c r="B440" i="2"/>
  <c r="B436" i="2"/>
  <c r="B432" i="2"/>
  <c r="B431" i="2"/>
  <c r="B430" i="2"/>
  <c r="B429" i="2"/>
  <c r="B422" i="2"/>
  <c r="B417" i="2"/>
  <c r="B418" i="2"/>
  <c r="B416" i="2"/>
  <c r="B415" i="2"/>
  <c r="B414" i="2"/>
  <c r="B413" i="2"/>
  <c r="B412" i="2"/>
  <c r="B398" i="2"/>
  <c r="B399" i="2"/>
  <c r="B400" i="2"/>
  <c r="B401" i="2"/>
  <c r="B402" i="2"/>
  <c r="B403" i="2"/>
  <c r="B404" i="2"/>
  <c r="B405" i="2"/>
  <c r="B406" i="2"/>
  <c r="B407" i="2"/>
  <c r="B408" i="2"/>
  <c r="B397" i="2"/>
  <c r="B389" i="2"/>
  <c r="B390" i="2"/>
  <c r="B391" i="2"/>
  <c r="B392" i="2"/>
  <c r="B393" i="2"/>
  <c r="B388" i="2"/>
  <c r="B387" i="2"/>
  <c r="B386" i="2"/>
  <c r="B381" i="2"/>
  <c r="B382" i="2"/>
  <c r="B380" i="2"/>
  <c r="B379" i="2"/>
  <c r="B375" i="2"/>
  <c r="B374" i="2"/>
  <c r="B373" i="2"/>
  <c r="B365" i="2"/>
  <c r="B366" i="2"/>
  <c r="B367" i="2"/>
  <c r="B368" i="2"/>
  <c r="B369" i="2"/>
  <c r="B364" i="2"/>
  <c r="B358" i="2"/>
  <c r="B359" i="2"/>
  <c r="B360" i="2"/>
  <c r="B357" i="2"/>
  <c r="B350" i="2"/>
  <c r="B351" i="2"/>
  <c r="B352" i="2"/>
  <c r="B353" i="2"/>
  <c r="B349" i="2"/>
  <c r="B572" i="2"/>
  <c r="B573" i="2"/>
  <c r="B574" i="2"/>
  <c r="B575" i="2"/>
  <c r="B576" i="2"/>
  <c r="B577" i="2"/>
  <c r="B578" i="2"/>
  <c r="B579" i="2"/>
  <c r="B580" i="2"/>
  <c r="B581" i="2"/>
  <c r="B571" i="2"/>
  <c r="B570" i="2"/>
  <c r="B569" i="2"/>
  <c r="B563" i="2"/>
  <c r="B562" i="2"/>
  <c r="B561" i="2"/>
  <c r="B557" i="2"/>
  <c r="B551" i="2"/>
  <c r="B552" i="2"/>
  <c r="B553" i="2"/>
  <c r="B550" i="2"/>
  <c r="B543" i="2"/>
  <c r="B542" i="2"/>
  <c r="B538" i="2"/>
  <c r="B537" i="2"/>
  <c r="B518" i="2"/>
  <c r="B517" i="2"/>
  <c r="B516" i="2"/>
  <c r="B22" i="2"/>
  <c r="B21" i="2"/>
  <c r="B17" i="2"/>
  <c r="B16" i="2"/>
  <c r="B12" i="2"/>
  <c r="B11" i="2"/>
  <c r="B9" i="2"/>
  <c r="B8" i="2"/>
  <c r="C624" i="2" l="1"/>
  <c r="C623" i="2"/>
  <c r="C622" i="2"/>
  <c r="F622" i="2" l="1"/>
  <c r="F624" i="2"/>
  <c r="F623" i="2" l="1"/>
  <c r="F627" i="2" s="1"/>
  <c r="E306" i="2" l="1"/>
  <c r="B96" i="2" l="1"/>
  <c r="B74" i="2"/>
  <c r="B144" i="2"/>
  <c r="B78" i="2"/>
  <c r="B79" i="2"/>
  <c r="B90" i="2"/>
  <c r="B190" i="2"/>
  <c r="B191" i="2"/>
  <c r="B192" i="2"/>
  <c r="B512" i="2"/>
  <c r="B506" i="2"/>
  <c r="B507" i="2"/>
  <c r="B513" i="2"/>
  <c r="B511" i="2"/>
  <c r="B197" i="2"/>
  <c r="B198" i="2"/>
  <c r="B199" i="2"/>
  <c r="B183" i="2"/>
  <c r="B180" i="2"/>
  <c r="B176" i="2"/>
  <c r="B165" i="2"/>
  <c r="B169" i="2"/>
  <c r="B155" i="2"/>
  <c r="B150" i="2"/>
  <c r="B140" i="2"/>
  <c r="B135" i="2"/>
  <c r="B130" i="2"/>
  <c r="B121" i="2"/>
  <c r="B125" i="2"/>
  <c r="B115" i="2"/>
  <c r="B100" i="2"/>
  <c r="B104" i="2"/>
  <c r="B108" i="2"/>
  <c r="B86" i="2"/>
  <c r="B475" i="2"/>
  <c r="B75" i="2"/>
  <c r="B103" i="2"/>
  <c r="B77" i="2"/>
  <c r="B196" i="2"/>
  <c r="B184" i="2"/>
  <c r="B179" i="2"/>
  <c r="B175" i="2"/>
  <c r="B166" i="2"/>
  <c r="B164" i="2"/>
  <c r="B161" i="2"/>
  <c r="B154" i="2"/>
  <c r="B149" i="2"/>
  <c r="B143" i="2"/>
  <c r="B136" i="2"/>
  <c r="B122" i="2"/>
  <c r="B118" i="2"/>
  <c r="B114" i="2"/>
  <c r="B101" i="2"/>
  <c r="B105" i="2"/>
  <c r="B109" i="2"/>
  <c r="B92" i="2"/>
  <c r="B474" i="2"/>
  <c r="B124" i="2"/>
  <c r="B99" i="2"/>
  <c r="B107" i="2"/>
  <c r="B181" i="2"/>
  <c r="B185" i="2"/>
  <c r="B178" i="2"/>
  <c r="B174" i="2"/>
  <c r="B167" i="2"/>
  <c r="B163" i="2"/>
  <c r="B157" i="2"/>
  <c r="B148" i="2"/>
  <c r="B142" i="2"/>
  <c r="B133" i="2"/>
  <c r="B132" i="2"/>
  <c r="B119" i="2"/>
  <c r="B123" i="2"/>
  <c r="B117" i="2"/>
  <c r="B98" i="2"/>
  <c r="B102" i="2"/>
  <c r="B106" i="2"/>
  <c r="B110" i="2"/>
  <c r="B91" i="2"/>
  <c r="B479" i="2"/>
  <c r="B73" i="2"/>
  <c r="B182" i="2"/>
  <c r="B186" i="2"/>
  <c r="B177" i="2"/>
  <c r="B170" i="2"/>
  <c r="B168" i="2"/>
  <c r="B162" i="2"/>
  <c r="B156" i="2"/>
  <c r="B141" i="2"/>
  <c r="B134" i="2"/>
  <c r="B131" i="2"/>
  <c r="B120" i="2"/>
  <c r="B116" i="2"/>
  <c r="B97" i="2"/>
  <c r="B72" i="2"/>
  <c r="B68" i="2"/>
  <c r="B54" i="2"/>
  <c r="B58" i="2"/>
  <c r="B51" i="2"/>
  <c r="B37" i="2"/>
  <c r="B41" i="2"/>
  <c r="B60" i="2"/>
  <c r="B62" i="2"/>
  <c r="B55" i="2"/>
  <c r="B59" i="2"/>
  <c r="B50" i="2"/>
  <c r="B38" i="2"/>
  <c r="B67" i="2"/>
  <c r="B52" i="2"/>
  <c r="B61" i="2"/>
  <c r="B63" i="2"/>
  <c r="B56" i="2"/>
  <c r="B53" i="2"/>
  <c r="B49" i="2"/>
  <c r="B39" i="2"/>
  <c r="B36" i="2"/>
  <c r="B57" i="2"/>
  <c r="B40" i="2"/>
  <c r="F450" i="2" l="1"/>
  <c r="F467" i="2" l="1"/>
  <c r="F466" i="2" l="1"/>
  <c r="F468" i="2" s="1"/>
  <c r="F440" i="2" l="1"/>
  <c r="H318" i="4" l="1"/>
  <c r="F608" i="2" l="1"/>
  <c r="F609" i="2" s="1"/>
  <c r="F611" i="2" s="1"/>
  <c r="F581" i="2"/>
  <c r="F580" i="2"/>
  <c r="F499" i="2"/>
  <c r="F557" i="2"/>
  <c r="F558" i="2" s="1"/>
  <c r="F591" i="2" l="1"/>
  <c r="F593" i="2"/>
  <c r="F530" i="2"/>
  <c r="F585" i="2"/>
  <c r="F579" i="2"/>
  <c r="F553" i="2"/>
  <c r="F512" i="2"/>
  <c r="F520" i="2"/>
  <c r="F578" i="2"/>
  <c r="F507" i="2"/>
  <c r="F572" i="2"/>
  <c r="F542" i="2"/>
  <c r="F497" i="2"/>
  <c r="F569" i="2"/>
  <c r="F495" i="2"/>
  <c r="F570" i="2"/>
  <c r="F498" i="2"/>
  <c r="F571" i="2"/>
  <c r="F551" i="2"/>
  <c r="F574" i="2"/>
  <c r="F543" i="2"/>
  <c r="F550" i="2"/>
  <c r="F592" i="2" l="1"/>
  <c r="F528" i="2"/>
  <c r="F529" i="2"/>
  <c r="F544" i="2"/>
  <c r="F474" i="2"/>
  <c r="F475" i="2"/>
  <c r="E1171" i="4"/>
  <c r="F519" i="2"/>
  <c r="F492" i="2"/>
  <c r="F496" i="2"/>
  <c r="F493" i="2"/>
  <c r="F511" i="2"/>
  <c r="F516" i="2"/>
  <c r="F565" i="2"/>
  <c r="F494" i="2"/>
  <c r="F491" i="2"/>
  <c r="F514" i="2"/>
  <c r="F513" i="2"/>
  <c r="F562" i="2"/>
  <c r="F538" i="2"/>
  <c r="F506" i="2"/>
  <c r="F508" i="2" s="1"/>
  <c r="F537" i="2"/>
  <c r="F416" i="2"/>
  <c r="F422" i="2"/>
  <c r="F423" i="2" s="1"/>
  <c r="F413" i="2"/>
  <c r="F417" i="2"/>
  <c r="F418" i="2"/>
  <c r="F412" i="2"/>
  <c r="F414" i="2"/>
  <c r="F415" i="2"/>
  <c r="F515" i="2"/>
  <c r="F539" i="2" l="1"/>
  <c r="F546" i="2" s="1"/>
  <c r="F500" i="2"/>
  <c r="F476" i="2"/>
  <c r="F419" i="2"/>
  <c r="F425" i="2" l="1"/>
  <c r="F306" i="2" l="1"/>
  <c r="F45" i="2" l="1"/>
  <c r="F449" i="2" l="1"/>
  <c r="F451" i="2" s="1"/>
  <c r="F431" i="2" l="1"/>
  <c r="F462" i="2"/>
  <c r="F430" i="2"/>
  <c r="F429" i="2"/>
  <c r="F432" i="2"/>
  <c r="F461" i="2"/>
  <c r="F456" i="2"/>
  <c r="F455" i="2"/>
  <c r="F439" i="2"/>
  <c r="F436" i="2"/>
  <c r="F444" i="2"/>
  <c r="F438" i="2"/>
  <c r="F437" i="2"/>
  <c r="F445" i="2"/>
  <c r="F433" i="2" l="1"/>
  <c r="F446" i="2"/>
  <c r="F441" i="2"/>
  <c r="F454" i="2"/>
  <c r="F457" i="2" s="1"/>
  <c r="F460" i="2"/>
  <c r="F463" i="2" s="1"/>
  <c r="F584" i="2"/>
  <c r="F470" i="2" l="1"/>
  <c r="F582" i="2"/>
  <c r="F600" i="2" l="1"/>
  <c r="F603" i="2" l="1"/>
  <c r="F601" i="2"/>
  <c r="F518" i="2" l="1"/>
  <c r="F479" i="2"/>
  <c r="F480" i="2" s="1"/>
  <c r="F482" i="2" s="1"/>
  <c r="F576" i="2" l="1"/>
  <c r="F577" i="2"/>
  <c r="F517" i="2"/>
  <c r="F521" i="2" s="1"/>
  <c r="F523" i="2" s="1"/>
  <c r="F564" i="2"/>
  <c r="F583" i="2"/>
  <c r="F487" i="2"/>
  <c r="F573" i="2"/>
  <c r="F561" i="2"/>
  <c r="F552" i="2"/>
  <c r="F554" i="2" s="1"/>
  <c r="F575" i="2"/>
  <c r="F527" i="2" l="1"/>
  <c r="F531" i="2" s="1"/>
  <c r="F586" i="2"/>
  <c r="F587" i="2" s="1"/>
  <c r="F590" i="2"/>
  <c r="F594" i="2" s="1"/>
  <c r="F486" i="2"/>
  <c r="F488" i="2" s="1"/>
  <c r="F502" i="2" s="1"/>
  <c r="F563" i="2"/>
  <c r="F566" i="2" s="1"/>
  <c r="F82" i="2"/>
  <c r="F596" i="2" l="1"/>
  <c r="F533" i="2"/>
  <c r="F202" i="2" l="1"/>
  <c r="E307" i="2" l="1"/>
  <c r="E305" i="2"/>
  <c r="E304" i="2"/>
  <c r="E303" i="2"/>
  <c r="F305" i="2" l="1"/>
  <c r="F303" i="2"/>
  <c r="F304" i="2"/>
  <c r="F307" i="2"/>
  <c r="E302" i="2"/>
  <c r="F302" i="2" l="1"/>
  <c r="B26" i="2" l="1"/>
  <c r="B42" i="2"/>
  <c r="F345" i="2" l="1"/>
  <c r="D27" i="2"/>
  <c r="D22" i="2" l="1"/>
  <c r="F32" i="2" l="1"/>
  <c r="F613" i="2" s="1"/>
  <c r="G613" i="2" s="1"/>
  <c r="F617" i="2" l="1"/>
  <c r="F616" i="2"/>
  <c r="F615" i="2"/>
  <c r="F618" i="2" l="1"/>
</calcChain>
</file>

<file path=xl/sharedStrings.xml><?xml version="1.0" encoding="utf-8"?>
<sst xmlns="http://schemas.openxmlformats.org/spreadsheetml/2006/main" count="3650" uniqueCount="869">
  <si>
    <t xml:space="preserve"> </t>
  </si>
  <si>
    <t xml:space="preserve">CANTIDAD </t>
  </si>
  <si>
    <t xml:space="preserve">PRECIO </t>
  </si>
  <si>
    <t xml:space="preserve">TOTAL </t>
  </si>
  <si>
    <t xml:space="preserve"> UND</t>
  </si>
  <si>
    <t xml:space="preserve"> M2</t>
  </si>
  <si>
    <t xml:space="preserve"> UN</t>
  </si>
  <si>
    <t xml:space="preserve"> ML</t>
  </si>
  <si>
    <t xml:space="preserve"> KG</t>
  </si>
  <si>
    <t xml:space="preserve"> GL</t>
  </si>
  <si>
    <t xml:space="preserve"> GLB</t>
  </si>
  <si>
    <t xml:space="preserve"> FILTRO TIPO Y DE 1 1/2"</t>
  </si>
  <si>
    <t xml:space="preserve"> LBS</t>
  </si>
  <si>
    <t xml:space="preserve"> MACRO MEDIDOR D= 1 1/2"</t>
  </si>
  <si>
    <t xml:space="preserve"> VALVULA CHEQUE 1 1/4"</t>
  </si>
  <si>
    <t xml:space="preserve"> VALVULA DE ALIVIO 1/2"</t>
  </si>
  <si>
    <t xml:space="preserve"> APARATOS SANITARIOS</t>
  </si>
  <si>
    <t xml:space="preserve"> M3</t>
  </si>
  <si>
    <t xml:space="preserve"> M</t>
  </si>
  <si>
    <t xml:space="preserve"> SERVICIO DE INSPECCIÓN DE LAS INSTALACIONES ELÉCTRICAS CONFORME CON EL REGLAMENTO DE INSTALACIONES ELÉCTRICAS RETIE VIGENTE.</t>
  </si>
  <si>
    <t xml:space="preserve"> UNIDAD</t>
  </si>
  <si>
    <t xml:space="preserve"> PRELIMINARES</t>
  </si>
  <si>
    <t xml:space="preserve"> ACTIVIDADES PRELIMINARES</t>
  </si>
  <si>
    <t xml:space="preserve"> 01.01.01</t>
  </si>
  <si>
    <t xml:space="preserve"> 01.01.02</t>
  </si>
  <si>
    <t xml:space="preserve"> LOCALIZACION Y REPLANTEO</t>
  </si>
  <si>
    <t xml:space="preserve"> 01.01.03</t>
  </si>
  <si>
    <t xml:space="preserve"> 01.01.04</t>
  </si>
  <si>
    <t xml:space="preserve"> 01.01.05</t>
  </si>
  <si>
    <t xml:space="preserve"> INSTALACION SERVICIOS PROVISIONALES Y COMPLEMENTARIOS</t>
  </si>
  <si>
    <t xml:space="preserve"> 01.02.01</t>
  </si>
  <si>
    <t xml:space="preserve"> 01.02.02</t>
  </si>
  <si>
    <t xml:space="preserve"> 01.03.01</t>
  </si>
  <si>
    <t xml:space="preserve"> 01.03.02</t>
  </si>
  <si>
    <t xml:space="preserve"> 01.03.03</t>
  </si>
  <si>
    <t xml:space="preserve"> CIMENTACIONES</t>
  </si>
  <si>
    <t xml:space="preserve"> CONCRETO DE CIMENTACIONES</t>
  </si>
  <si>
    <t xml:space="preserve"> 02.01.01</t>
  </si>
  <si>
    <t xml:space="preserve"> 02.01.05</t>
  </si>
  <si>
    <t xml:space="preserve"> 02.01.06</t>
  </si>
  <si>
    <t xml:space="preserve"> 02.01.07</t>
  </si>
  <si>
    <t xml:space="preserve"> ESTRUCTURA</t>
  </si>
  <si>
    <t xml:space="preserve"> 03.01.01</t>
  </si>
  <si>
    <t xml:space="preserve"> 03.01.02</t>
  </si>
  <si>
    <t xml:space="preserve"> 03.01.03</t>
  </si>
  <si>
    <t xml:space="preserve"> 03.01.07</t>
  </si>
  <si>
    <t xml:space="preserve"> 03.01.08</t>
  </si>
  <si>
    <t xml:space="preserve"> 03.01.09</t>
  </si>
  <si>
    <t xml:space="preserve"> 03.01.10</t>
  </si>
  <si>
    <t xml:space="preserve"> 03.01.11</t>
  </si>
  <si>
    <t xml:space="preserve"> 03.01.12</t>
  </si>
  <si>
    <t xml:space="preserve"> 03.01.14</t>
  </si>
  <si>
    <t xml:space="preserve"> ELEMENTOS NO ESTRUCTURALES</t>
  </si>
  <si>
    <t xml:space="preserve"> 03.02.01</t>
  </si>
  <si>
    <t xml:space="preserve"> 03.02.02</t>
  </si>
  <si>
    <t xml:space="preserve"> MAMPOSTERIA</t>
  </si>
  <si>
    <t xml:space="preserve"> MAMPOSTERIA VARIOS</t>
  </si>
  <si>
    <t xml:space="preserve"> MAMPOSTERIA ESPECIAL RAYOS X</t>
  </si>
  <si>
    <t xml:space="preserve"> 04.02.01</t>
  </si>
  <si>
    <t xml:space="preserve"> EQUIPOS Y SISTEMAS ESPECIALES</t>
  </si>
  <si>
    <t xml:space="preserve"> ASCENSOR TIPO HOSPITALARIO</t>
  </si>
  <si>
    <t xml:space="preserve"> 05.01.01</t>
  </si>
  <si>
    <t xml:space="preserve"> INSTALACIONES HIDROSANITARIAS Y GAS</t>
  </si>
  <si>
    <t xml:space="preserve"> PUNTO SANITARIO DE 2¨</t>
  </si>
  <si>
    <t xml:space="preserve"> PUNTO SANITARIO DE 3¨</t>
  </si>
  <si>
    <t xml:space="preserve"> PUNTO SANITARIO DE 4¨</t>
  </si>
  <si>
    <t xml:space="preserve"> EMPATE A RED EXISTENTE EN PVC-S 6"</t>
  </si>
  <si>
    <t xml:space="preserve"> VÁLVULA DE COMPUERTA DIÁMETRO 2" HF EXTREMO BRIDA</t>
  </si>
  <si>
    <t xml:space="preserve"> REGISTRO DE CORTE TIPO PESADO DIAM. 2 1/2"</t>
  </si>
  <si>
    <t xml:space="preserve"> LLAVE DE PASO DIAM. 1 1/2"</t>
  </si>
  <si>
    <t xml:space="preserve"> VALVULA DESAIREADORA</t>
  </si>
  <si>
    <t xml:space="preserve"> VALVULA DE CHEQUE DE 1 1/2¨</t>
  </si>
  <si>
    <t xml:space="preserve"> BASES Y PISOS AFINADOS</t>
  </si>
  <si>
    <t xml:space="preserve"> 07.01.01</t>
  </si>
  <si>
    <t xml:space="preserve"> 07.01.02</t>
  </si>
  <si>
    <t xml:space="preserve"> 07.02.01</t>
  </si>
  <si>
    <t xml:space="preserve"> 07.02.03</t>
  </si>
  <si>
    <t xml:space="preserve"> 07.02.05</t>
  </si>
  <si>
    <t xml:space="preserve"> CUBIERTAS E IMPERMEABILIZACIONES</t>
  </si>
  <si>
    <t xml:space="preserve"> IMPERMEABILIZACIONES Y AISLAMIENTOS</t>
  </si>
  <si>
    <t xml:space="preserve"> 08.01.01</t>
  </si>
  <si>
    <t xml:space="preserve"> 08.01.02</t>
  </si>
  <si>
    <t xml:space="preserve"> CUBIERTAS</t>
  </si>
  <si>
    <t xml:space="preserve"> 08.02.01</t>
  </si>
  <si>
    <t xml:space="preserve"> CARPINTERIA METALICA- ALUMINIO Y MADERA</t>
  </si>
  <si>
    <t xml:space="preserve"> CARPINTERIA EN ALUMINIO</t>
  </si>
  <si>
    <t xml:space="preserve"> 09.01.01</t>
  </si>
  <si>
    <t xml:space="preserve"> 09.02.01</t>
  </si>
  <si>
    <t xml:space="preserve"> CARPINTERIA EN MADERA</t>
  </si>
  <si>
    <t xml:space="preserve"> INSTALACIONES ELECTRICAS</t>
  </si>
  <si>
    <t xml:space="preserve"> LUMINARIAS</t>
  </si>
  <si>
    <t xml:space="preserve"> 10.01.01</t>
  </si>
  <si>
    <t xml:space="preserve"> 10.01.02</t>
  </si>
  <si>
    <t xml:space="preserve"> SALIDAS ELECTRICAS DE TOMACORRIENTES E INTERRUPTORES</t>
  </si>
  <si>
    <t xml:space="preserve"> 10.02.01</t>
  </si>
  <si>
    <t xml:space="preserve"> 10.02.03</t>
  </si>
  <si>
    <t xml:space="preserve"> 10.02.04</t>
  </si>
  <si>
    <t xml:space="preserve"> 10.02.05</t>
  </si>
  <si>
    <t xml:space="preserve"> 10.02.06</t>
  </si>
  <si>
    <t xml:space="preserve"> 10.02.07</t>
  </si>
  <si>
    <t xml:space="preserve"> 10.02.08</t>
  </si>
  <si>
    <t xml:space="preserve"> 10.02.09</t>
  </si>
  <si>
    <t xml:space="preserve"> RED DE MEDIA TENSION Y SUBESTACION MT</t>
  </si>
  <si>
    <t xml:space="preserve"> ACOMETIDAS</t>
  </si>
  <si>
    <t xml:space="preserve"> TABLEROS DE DISTRIBUCION</t>
  </si>
  <si>
    <t xml:space="preserve"> SUMINISTRO, TRANSPORTE E INSTALACIÓN DE INTERRUPTOR AUTOMÁTICO MONOPOLAR ENCHUFABLE (BREAKER) DE 15 - 50 AMP, TIPO SWD, ICC=10 KA,120/240V NO REPARABLE, SELLADO Y CONTRAMARCADO. CERTIFICACIÓN RETIE, UL, SA.</t>
  </si>
  <si>
    <t xml:space="preserve"> BANDEJA PORTACABLE</t>
  </si>
  <si>
    <t xml:space="preserve"> DUCTERIA Y CABLEADO REDES SECAS</t>
  </si>
  <si>
    <t xml:space="preserve"> EQUIPOS RED DE DATOS</t>
  </si>
  <si>
    <t xml:space="preserve"> SISTEMA DE GASES MEDICINALES</t>
  </si>
  <si>
    <t xml:space="preserve"> 12.01.01</t>
  </si>
  <si>
    <t xml:space="preserve"> 12.01.02</t>
  </si>
  <si>
    <t xml:space="preserve"> SUMINISTRO E INSTALACION TUBERIA DE COBRE TIPO K DE 3/4¨</t>
  </si>
  <si>
    <t xml:space="preserve"> SUMINISTRO E INSTALACION TUBERIA DE COBRE TIPO K DE 1¨</t>
  </si>
  <si>
    <t xml:space="preserve"> SUMINISTRO E INSTALACION TUBERIA DE COBRE TIPO K DE  1 - 1/2¨</t>
  </si>
  <si>
    <t xml:space="preserve"> 12.02.01</t>
  </si>
  <si>
    <t xml:space="preserve"> 12.02.02</t>
  </si>
  <si>
    <t xml:space="preserve"> VALVULA EN ACERO INOXIDABLE CON RACOR ROSCA Y SOLDEO DE  1 "</t>
  </si>
  <si>
    <t xml:space="preserve"> VALVULA EN ACERO INOXIDABLE CON RACOR ROSCA Y SOLDEO DE 1 1/2"</t>
  </si>
  <si>
    <t xml:space="preserve"> CAJAS DE CORTE</t>
  </si>
  <si>
    <t xml:space="preserve"> SUMINISTRO E INSTALACION CAJA DE CORTE SENCILLA FABRICACION NACIONAL</t>
  </si>
  <si>
    <t xml:space="preserve"> SUMINISTRO E INSTALACION CAJA DE CORTE DOBLE FABRICACION NACIONAL</t>
  </si>
  <si>
    <t xml:space="preserve"> SUMINISTRO E INSTALACION CAJA DE CORTE TRIPLE FABRICACION NACIONAL</t>
  </si>
  <si>
    <t xml:space="preserve"> ALARMAS</t>
  </si>
  <si>
    <t xml:space="preserve"> SUMINISTRO E INSTALACION ALARMA DE AREA DE 2 SEÑALES FABRICACION NACIONAL</t>
  </si>
  <si>
    <t xml:space="preserve"> SUMINISTRO E INSTALACION ALARMA DE AREA DE 3 SEÑALES FABRICACION NACIONAL</t>
  </si>
  <si>
    <t xml:space="preserve"> PAÑETES INTERIORES Y EXTERIORES</t>
  </si>
  <si>
    <t xml:space="preserve"> 14.01.01</t>
  </si>
  <si>
    <t xml:space="preserve"> REJILLA DE PISO CON SOSCO DE 3¨</t>
  </si>
  <si>
    <t xml:space="preserve"> CIELOS RASOS Y DIVISIONES</t>
  </si>
  <si>
    <t xml:space="preserve"> CIELOS RASOS</t>
  </si>
  <si>
    <t xml:space="preserve"> 15.01.01</t>
  </si>
  <si>
    <t xml:space="preserve"> TOPELLANTAS PARA ESTACIONAMIENTOS</t>
  </si>
  <si>
    <t xml:space="preserve"> VIDRIOS Y ESPEJOS</t>
  </si>
  <si>
    <t xml:space="preserve"> COSTO DIRECTO</t>
  </si>
  <si>
    <t xml:space="preserve"> ADMINISTRACION</t>
  </si>
  <si>
    <t xml:space="preserve"> IMPREVISTOS</t>
  </si>
  <si>
    <t xml:space="preserve"> UTILIDAD</t>
  </si>
  <si>
    <t xml:space="preserve">EQUIPO </t>
  </si>
  <si>
    <t xml:space="preserve">MATERIAL </t>
  </si>
  <si>
    <t xml:space="preserve">GENTE </t>
  </si>
  <si>
    <t xml:space="preserve">OTROS </t>
  </si>
  <si>
    <t xml:space="preserve">RENDIM </t>
  </si>
  <si>
    <t xml:space="preserve">DIRECTO: </t>
  </si>
  <si>
    <t>UND</t>
  </si>
  <si>
    <t>M2</t>
  </si>
  <si>
    <t>ML</t>
  </si>
  <si>
    <t>GLB</t>
  </si>
  <si>
    <t>M3</t>
  </si>
  <si>
    <t>CIMENTACIONES</t>
  </si>
  <si>
    <t>MAMPOSTERIA</t>
  </si>
  <si>
    <t>EQUIPOS Y SISTEMAS ESPECIALES</t>
  </si>
  <si>
    <t>CUBIERTAS E IMPERMEABILIZACIONES</t>
  </si>
  <si>
    <t xml:space="preserve"> ACERO DE REFUERZO FIGURADO DE 60000 PSI</t>
  </si>
  <si>
    <t xml:space="preserve"> 03.01.06</t>
  </si>
  <si>
    <t xml:space="preserve"> 03.01.04</t>
  </si>
  <si>
    <t xml:space="preserve"> 03.01.05</t>
  </si>
  <si>
    <t xml:space="preserve"> 02.01.04</t>
  </si>
  <si>
    <t xml:space="preserve"> PUNTOS SANITARIOS</t>
  </si>
  <si>
    <t xml:space="preserve"> TUBERIA</t>
  </si>
  <si>
    <t xml:space="preserve"> ACCESORIOS DE PRESION</t>
  </si>
  <si>
    <t xml:space="preserve"> REDES EN TUBERÍA DE C- PVC- PRESIÓN, UNIÓN SOLDADA AGUA CALIENTE</t>
  </si>
  <si>
    <t xml:space="preserve"> INSTALACION CONTRAINCENDIO</t>
  </si>
  <si>
    <t xml:space="preserve"> PRUEBAS FINALES</t>
  </si>
  <si>
    <t xml:space="preserve"> OTROS</t>
  </si>
  <si>
    <t xml:space="preserve"> PUNTOS HIDRAULICOS</t>
  </si>
  <si>
    <t xml:space="preserve"> EQUIPOS PERIFONEO</t>
  </si>
  <si>
    <t xml:space="preserve"> EQUIPOS LLAMADO DE ENFERMERAS</t>
  </si>
  <si>
    <t xml:space="preserve"> EQUIPOS ACTIVOS</t>
  </si>
  <si>
    <t xml:space="preserve"> ENTIBADO EN MADERA H=3,0 MTS</t>
  </si>
  <si>
    <t>SUMINISTRO E INSTALACION DE LUMINARIA EMERGENCIA SALIDA 90 E 300X185X45 SOBREPONER</t>
  </si>
  <si>
    <t>Suministro, transporte e instalación de panel LED 60x60, 40W, 3600LM, 4000K 100- 277V, marca Proton LED o similar 25.000 horas de vida útil, IP65, On-Off. Con extensión de cable encauchetado máximo 1.0m y clavija 10A con polo a tierra.  La luminaria completa debe cumplir las últimas disposiciones del  RETIE y RETILAP, se debe entregar curva fotométrica certificada del fabricante.</t>
  </si>
  <si>
    <t>Suministro e instalación Suministro, transporte de sensor de presencia Infrarrojo 360° de cobertura, montaje en techo, detección de movimiento hasta 4 metros radiales a una altura de instalación de 2.4 metros. Debe incluir unidad de alimentación y control, capacidad de potencia para luminarias LED de 500W, voltaje de operación de 110VAC. Ajuste de tiempo de apagado 20 segundos - 15 minutos. Referencia Leviton ODC0S-I1W.Mínimo 4 años de garantía.</t>
  </si>
  <si>
    <t>Suministro, transporte e instalación de salida eléctrica en tubería EMT para toma doble con polo a tierra en tubería EMT 3/4". Incluye toma, ducto  EMT, encintada, conductores de cobre 12 AWG-CU-LSHF, cajas metálicas galvanizadas 4"x4" de sobreponer con tapa suplemento, conectores de conexión y/o empalme,  grapa metálica galvanizada doble ala, marcación con pinturata de acuerdo a la norma, obra civil y demás accesorios necesarios para su correcta instalación. (longitud promedio 4 m). SIN APARATO</t>
  </si>
  <si>
    <t>Suministro, transporte e instalación de materiales para salida eléctrica de interruptor sencillo de alumbrado. Incluye ducto EMT 3/4", caja metálica galvanizada 4"x4" con tapa suplemento galvanizada , adaptadores, curvas, conductores 12 AWG-CU-LSHF-90ºC, conectores de conexión y empalme, tornillos, obra civil y demás elementos y accesorios para su correcta instalación y funcionamiento. (salida promedio 4 m). SIN APARATO</t>
  </si>
  <si>
    <t>Suministro, transporte e instalación de tomacorriente tipo comercial polo a tierra grado hospitalario 15A, 120V, incluye marquillado.</t>
  </si>
  <si>
    <t>Suministro, transporte e instalación de salida eléctrica en tubería EMT para iluminacion con extension encauchetada de 3x18 en tubería EMT 3/4". Incluye toma, ducto  EMT, encintada, conductores de cobre 12 AWG-CU-LSHF, cajas metálicas galvanizadas 4"x4" de sobreponer con tapa suplemento, conectores de conexión y/o empalme,  grapa metálica galvanizada doble ala, marcación con pinturata de acuerdo a la norma, obra civil y demás accesorios necesarios para su correcta instalación. (longitud promedio 4 m)</t>
  </si>
  <si>
    <t>Suministro e instalación canalización en anden para red de media tensión 13,2 kV Norma EPM 2X4" PVC, con separador de ductos, base en arena, atraque de tubería, cinta plástica de señalización. No incluye resane de andenes o zonas verdes</t>
  </si>
  <si>
    <t>Suministro e instalación en tubería IMC 4" para red de media tensión 13,2 kV en sótano bajo losa. Incluye accesorios de fijación, uniones, terminales, curvas, espárragos y soporte de tubería, anclaje químico.</t>
  </si>
  <si>
    <t>Suministro e instalación de cable 3Nº1/0 ACC AWG MONOPOLAR AISLADO, XLPE/LLDPE, 15KV, 100% NEUTRO CONCÉNTRICO 100% CU</t>
  </si>
  <si>
    <t>Suministro e instalación de tres terminales tipo exterior premoldeado para cable XLPE CALIBRE 1/0 AWG</t>
  </si>
  <si>
    <t>Suministro e instalación transformador tipo seco 150 kVA, 13200/208/120 V Descargador de Tensión serie 15 kV, con celda según norma EPM.</t>
  </si>
  <si>
    <t>Suministro e instalación celda unidad elevadora de cables 500 mm, 16kA, 630A, 24kV, para conectividad desde acometida media tensión de entrada a celda de medida</t>
  </si>
  <si>
    <t>Suministro, transporte e instalación transferencia BCI 208V según diagrama unifilar</t>
  </si>
  <si>
    <t>Suministro, transporte e instalación ML transferencia general  según diagrama unifilar</t>
  </si>
  <si>
    <t>Suministro, transporte e instalación ML Red Vital, 208V según diagrama unifilar</t>
  </si>
  <si>
    <t>Suministro, transporte e instalación ML Sistema de Equipos</t>
  </si>
  <si>
    <t>Suministro, transporte e instalación ML Red Regulada, 208V según diagrama unifilar</t>
  </si>
  <si>
    <t>Suministro, transporte e instalación ML Red Normal, 208V según diagrama unifilar</t>
  </si>
  <si>
    <t>Suministro, transporte e instalación ML Planta de Emergencia, 208V según diagrama unifilar</t>
  </si>
  <si>
    <t>Suministro, transporte e instalación de acometida trifásica en 3 No 4/0 + 1 No 4/0+ 1 No 4 AWG AA8000 90C 600V PE HF LS CT ). Incluye conectores, encintada y demás accesorios necesarios para su correcta instalación y funcionamiento en tuberia EMT 3"</t>
  </si>
  <si>
    <t>Suministro, transporte e instalación de acometida trifásica en 3 No 2/0 + 1 No 2/0+ 1 No 4 AWG AA8000 90C 600V PE HF LS CT ). Incluye conectores, encintada y demás accesorios necesarios para su correcta instalación y funcionamiento en tuberia EMT 3"</t>
  </si>
  <si>
    <t>Suministro, transporte e instalación de acometida trifásica en 3 No 1/0 + 1 No 1/0+ 1 No 6 AWG AA8000 90C 600V PE HF LS CT ). Incluye conectores, encintada y demás accesorios necesarios para su correcta instalación y funcionamiento en tuberia EMT 2"</t>
  </si>
  <si>
    <t>Suministro, transporte e instalación de acometida trifásica en 3 No 2 + 1 No 2 + 1 No 6 AWG AA8000 90C 600V PE HF LS CT ). Incluye conectores, encintada y demás accesorios necesarios para su correcta instalación y funcionamiento en tuberia EMT 11/2"</t>
  </si>
  <si>
    <t>Suministro, transporte e instalación de acometida trifásica en 3 No 4 + 1 No 4 + 1 No 6 AWG AA8000 90C 600V PE HF LS CT ). Incluye conectores, encintada y demás accesorios necesarios para su correcta instalación y funcionamiento en tuberia EMT 11/4"</t>
  </si>
  <si>
    <t>Suministro, transporte e instalación de acometida trifásica en 3 No 6 + 1 No 6 + 1 No 6 AWG AA8000 90C 600V PE HF LS CT ). Incluye conectores, encintada y demás accesorios necesarios para su correcta instalación y funcionamiento en tuberia EMT 1"</t>
  </si>
  <si>
    <t>Suministro, transporte e instalación de tablero de 12 circuitos trifásico con espacio para totalizador tipo NTQ-424TSQ,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t>
  </si>
  <si>
    <t>Suministro, transporte e instalación de tablero de 18 circuitos trifásico con espacio para totalizador tipo NTQ-418TSQ,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t>
  </si>
  <si>
    <t>Suministro, transporte e instalación de tablero de 24 circuitos trifásico con espacio para totalizador tipo NTQ-424TSQ,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t>
  </si>
  <si>
    <t>Suministro, transporte e instalación  salida para  sonido ambiental y alarmas, control de acceso en  tubería PVC de 3/4 SCH/80 y caja de 4"x4" doble fondo para comunicaciones. Incluye obra civil, pega PVC mas limpiador, curvas, adaptadores  y demás elementos necesarios para su correcta instalación. Sin alambrar.</t>
  </si>
  <si>
    <t>SUMINISTRO E INSTALACION DE Altavoz 5" HQ 32 OHM</t>
  </si>
  <si>
    <t>SUMINISTRO E INSTALACION DE CONSOLA DE AVISOS MULTIZONA IP CON DISPLAY, MICRÓFONO Y GARBADOR DE MENSAJES CON ADAPTADOR PARA EL SISTEMA DE SONIDO AMBIENTAL</t>
  </si>
  <si>
    <t>SUMINISTRO E INSTALACION DE EMBELLECEDOR EGI 1 MODULO PARA CAJA UNIVERSAL. BLANCO NIEVE PARA EL SISTEMA DE SONIDO AMBIENTAL</t>
  </si>
  <si>
    <t>SUMINISTRO E INSTALACION Y PUESTA EN MARCHA DE PLATAFORMA DE MILLENNUM IP SOFT LITE SOFTWARE DE GESTION PARA EL SISTEMA DE SONIDO AMBIENTAL</t>
  </si>
  <si>
    <t>Suministro e instalación Fire Alarm Panel, 4+4 zones (20 conv. detector/zone) w/ PS, UL FDP-7024</t>
  </si>
  <si>
    <t>Suministro e instalación Remote NAC Power Supply FPP-RNAC-8A</t>
  </si>
  <si>
    <t>Suministro e instalación detector de humo</t>
  </si>
  <si>
    <t>Suministro e instalación estacion manual</t>
  </si>
  <si>
    <t>Suministro e instalación Horn Strobe, Red, 2W, Wall, 12/24V, 8CD</t>
  </si>
  <si>
    <t xml:space="preserve"> SERVICIO DE INSPECCIÓN DE LAS INSTALACIONES ELÉCTRICAS CONFORME CON EL REGLAMENTO DE INSTALACIONES ELÉCTRICAS RETILAP VIGENTE.</t>
  </si>
  <si>
    <t>SUMINISTRO E INSTALACIÓN SALIDA PARA DISPOSITIVO DE DETENCIÓN DE INCENDIO EN CIELO FALSO CON TUBERÍA Y ACCESORIOS  EMT DE 3/4" CAJA GALVANIZADA 12X12 PINTURA  CON TAPA</t>
  </si>
  <si>
    <t>Suministro, transporte e instalación de materiales para salida eléctrica de sensor control de iluminacion. Incluye ducto EMT 3/4", caja metálica galvanizada 4"x4" con tapa suplemento galvanizada , adaptadores, curvas, conductores 12 AWG-CU-LSHF-90ºC, cable UTP categoria 6 apantallado para señal de control conectores de conexión y empalme, tornillos, obra civil y demás elementos y accesorios para su correcta instalación y funcionamiento. (salida promedio 4 m). SIN APARATO</t>
  </si>
  <si>
    <t>Suministro, transporte e instalación de luminaria EMERGENCIA DIANA FLAT LDF3200C 60 E 260x</t>
  </si>
  <si>
    <t>Suministro e instalación sistema de puesta a tierra segun diseño</t>
  </si>
  <si>
    <t>EQUIPOS RED DETECCION DE INCENDIOS</t>
  </si>
  <si>
    <t xml:space="preserve"> 04.01.01</t>
  </si>
  <si>
    <t>CHEQUE HIDRORANURADO DE 3”</t>
  </si>
  <si>
    <t>VALVULA PRUEBA Y DRENAJE 1-1/4”</t>
  </si>
  <si>
    <t>INSTALACIONES HIDROSANITARIAS, GAS Y RED DE INCENDIO</t>
  </si>
  <si>
    <t>INSTALACIONES VENTILACION MECANICA Y AIRE ACONDICIONADO</t>
  </si>
  <si>
    <t>INSTALACIONES GASES MEDICINALES</t>
  </si>
  <si>
    <t>CIELO RASOS Y DIVISIONES</t>
  </si>
  <si>
    <t>EQUIPO HIDRONEUMÁTICO CON 2 BOMBAS DE 3HP, TANQUE DE 300 LITROS, POTENCIA 40 - 60 PSI</t>
  </si>
  <si>
    <t>Ducto en lamina galvanizada calibre 26, según planos y especificaciones Enchaquetado descargas unidades exterior</t>
  </si>
  <si>
    <t>Aislamiento ducto wrapp. 1.1/2 fibra de vidrio con foil de aluminio</t>
  </si>
  <si>
    <t>Ducto en lamina Polisocianurto 1.1/2" con doble cara aluminio, según planos y especificaciones para suministro y retorno aires esterilización</t>
  </si>
  <si>
    <t>REJILLAS Y DIFUSORES</t>
  </si>
  <si>
    <t>SISTEMAS DE TUBERIAS DE COBRE TIPO L . REFRIGERANTES Y ACCESORIOS</t>
  </si>
  <si>
    <t>Gas refrigerante R-410a. X 30 Lbs</t>
  </si>
  <si>
    <t>SISTEMAS DE CONTROL Y TABLEROS ELECTRICOS TAA.</t>
  </si>
  <si>
    <t xml:space="preserve"> Modulo de control programable </t>
  </si>
  <si>
    <t xml:space="preserve"> Sensor de temperatura, montaje en zona</t>
  </si>
  <si>
    <t xml:space="preserve"> Termostato de zona comunicable</t>
  </si>
  <si>
    <t xml:space="preserve"> Sensor de temperatura para montaje en tubería.</t>
  </si>
  <si>
    <t xml:space="preserve"> Tablero de control, 45 circuitos. incluye Protectores fases, de bobinas, minibreaks, arrancadores, muletillas</t>
  </si>
  <si>
    <t xml:space="preserve"> Tablero de control, incluye transformadores 24 vac 150 va</t>
  </si>
  <si>
    <t>UNIDADES MANEJADORAS DE AIRES (INTEMPERIE ACERO 304) CON FILTRAJES Y SERPENTINES</t>
  </si>
  <si>
    <t>UMA-01. DP-DX. 2100 CFM. A INTEMPERIE. CAIDA DE PRESIÓN TOTAL DE 3,2" IN CA. 220/3P. SECCIÓN FILTROS 35%,65%,85%, HEPA 99,97". CAPACIDAD FRIGORIFICA 48 MBTH. CON MODULO DE CONTROL Y SENSORES DE T° VISOR DE TEMPERATURA Y PRESIÓN FILTROS. AREA A SERVIR. ESTERILIZACIÓN</t>
  </si>
  <si>
    <t>UMA-02. DP-DX. 3600 CFM. CAIDA DE PRESIÓN TOTAL DE 2,6" IN CA. 220/3P. SECCIÓN FILTROS 35%,65%,85%, . CAPACIDAD FRIGORIFICA 98 MBTH.CON MODULO DE CONTROL , VARIADOR DE VELOCIDAD Y SENSORES DE T° VISOR DE TEMPERATURA Y PRESIÓN FILTROS. AREA A SERVIR. PROCEDIMIENTOS, EDA,ERA</t>
  </si>
  <si>
    <t>UMA-03. DP-DX. 4000 CFM. CAIDA DE PRESIÓN TOTAL DE 3,2" IN CA. SECCIÓN FILTROS 35%,65%,85%,".  CAPACIDAD FRIGORIFICA 108  MBTH CON MODULO DE CONTROL, VARIADOR DE VELOCIDAD Y SENSORES DE T° VISOR DE TEMPERATURA Y PRESIÓN FILTROS. AREA A SERVIR. LABORATORIO</t>
  </si>
  <si>
    <t>UNIDADES VENTILADORAS TIPO CAJA PARA INTEMPERIE (ACERO 304)</t>
  </si>
  <si>
    <t>EQUIPOS Aire Acondicionado (Marcas LG,Samsung,York) Similares</t>
  </si>
  <si>
    <t xml:space="preserve">UNIDAD DE VOLUMEN VARIABLE DE REFRIGERACIÓN  EXTERIOR DE 12 HP MODULAR. 220/3P. </t>
  </si>
  <si>
    <t xml:space="preserve">UNIDAD DE VOLUMEN VARIABLE DE REFRIGERACIÓN  EXTERIOR DE 10 HP MODULAR. 220/3P. </t>
  </si>
  <si>
    <t>UNIDAD MULTIVARIABLE DE REFRIGERACIÓN EXTERIOR DE 5 HP. 220/3P</t>
  </si>
  <si>
    <t>UNIDADES VENTILADORAS TIPO HELICOCENTRIFUGOS PARA INTERIORES</t>
  </si>
  <si>
    <t>CONDUCTOS METALICOS HS Y NO- METALICOS POLISOCIANURATO</t>
  </si>
  <si>
    <t>SUPERVISIÓN, CONTROL Y ARRANQUES</t>
  </si>
  <si>
    <t>SERVICIOS ESPECIALIZADOS DE ARRANQUES, PROTOCOLOS Y AJUSTES SISTEMAS</t>
  </si>
  <si>
    <t>TUBERIAS Y ACCESORIOS</t>
  </si>
  <si>
    <t>VALVULAS PARA AIRE, OXIGENO Y VACIO</t>
  </si>
  <si>
    <t>SUMINISTRO E INSTALACION DE VALVULA DE CORTE LISA CON RACOR ROSCA Y SOLDEO DE 1/2"</t>
  </si>
  <si>
    <t>SUMINISTRO Y ENSAMBLE ESPECIAL DE UNA UNIDAD DE REGULACION DOBLE PARA RED DE OXIGENO CENTRAL DE OXIGENO</t>
  </si>
  <si>
    <t xml:space="preserve"> RED DE EVACUACION DE GASES</t>
  </si>
  <si>
    <t xml:space="preserve"> SUMINISTRO E INSTALACION TOMAS DE PARED  CHEQUE DE RETENCION PARA OXIGENO TIPO CHEMETRON O WHITE  O SIMILAR</t>
  </si>
  <si>
    <t xml:space="preserve"> SUMINISTRO E INSTALACION TOMAS DE PARED  CHEQUE DE RETENCION PARA VACIO TIPO CHEMETRON O WUITE O SIMILAR</t>
  </si>
  <si>
    <t>SUMINISTRO E INSTALACION DE VALVULA DE CORTE LISA CON RACOR ROSCA Y SOLDEO DE 3/4"</t>
  </si>
  <si>
    <t xml:space="preserve"> UNIDADES DE REGULACION PARA GASES (MANIFOLD)</t>
  </si>
  <si>
    <t xml:space="preserve"> SUMINISTRO E INSTALACION DE MANIFOLD 2x5  PARA OXIGENO CON DOBLE UNIDAD DE REGULACION, BY PASS Y RIELES DE AMARRE, NO INCLUYE CILINDROS.</t>
  </si>
  <si>
    <t>EQUIPOS</t>
  </si>
  <si>
    <t>kg</t>
  </si>
  <si>
    <t xml:space="preserve"> INSTALACION DE PLASTICO CAL 6 PARA IMPERMEABILIZACION MURO DE CONTENCIÓN</t>
  </si>
  <si>
    <t xml:space="preserve"> MURO EN SOGA LADRILLO COMUN </t>
  </si>
  <si>
    <t xml:space="preserve"> TUBERIA PVCP RDE  13,5  1/2¨ INCLUYE ACCESORIOS</t>
  </si>
  <si>
    <t xml:space="preserve"> TUBERIA PVCP RDE 11  3/4¨  INCLUYE ACCESORIOS</t>
  </si>
  <si>
    <t xml:space="preserve"> TUBERIA PVCP RDE 13.5   1¨  INCLUYE ACCESORIOS</t>
  </si>
  <si>
    <t xml:space="preserve"> TUBERIA PVCP RDE 21   1-1/4¨  INCLUYE ACCESORIOS</t>
  </si>
  <si>
    <t xml:space="preserve"> TUBERIA PVCP RDE  21   1- 1/2¨  INCLUYE ACCESORIOS</t>
  </si>
  <si>
    <t xml:space="preserve"> TUBERIA PVCP RDE 21   2¨  INCLUYE ACCESORIOS</t>
  </si>
  <si>
    <t xml:space="preserve"> TUBERIA PVCS   2¨  INCLUYE ACCESORIOS</t>
  </si>
  <si>
    <t xml:space="preserve"> TUBERIA PVCS   3¨  INCLUYE ACCESORIOS</t>
  </si>
  <si>
    <t xml:space="preserve"> TUBERIA PVCS   4¨  INCLUYE ACCESORIOS</t>
  </si>
  <si>
    <t xml:space="preserve"> TUBERIA PVCS   6¨  INCLUYE ACCESORIOS</t>
  </si>
  <si>
    <t xml:space="preserve"> TUBERIA NOVAFORT 160MM  INCLUYE ACCESORIOS</t>
  </si>
  <si>
    <t xml:space="preserve"> TUBERIA NOVAFORT 200MM  INCLUYE ACCESORIOS</t>
  </si>
  <si>
    <t xml:space="preserve"> TUBERÍA PVC PARA VENTILACIÓN DIÁMETRO 2"  INCLUYE ACCESORIOS</t>
  </si>
  <si>
    <t xml:space="preserve"> TUBERÍA PVC PARA VENTILACIÓN DIÁMETRO 3"  INCLUYE ACCESORIOS</t>
  </si>
  <si>
    <t xml:space="preserve"> TUBERIA CPVC 1 1/4" INCLUYE ACCESORIOS</t>
  </si>
  <si>
    <t xml:space="preserve"> TUBERIA CPVC 1" INCLUYE ACCESORIOS</t>
  </si>
  <si>
    <t xml:space="preserve"> TUBERIA CPVC 3/4" INCLUYE ACCESORIOS</t>
  </si>
  <si>
    <t xml:space="preserve"> TUBERIA CPVC 1/2" INCLUYE ACCESORIOS</t>
  </si>
  <si>
    <t>SUMINISTRO E INSTALACION DE SANITARIO INSTITUCIONAL INCLUYE GRIFERIA</t>
  </si>
  <si>
    <t>SUMINISTRO E INSTALACION DE DUCHA CON MEZCLADOR</t>
  </si>
  <si>
    <t>SUMINISTRO E INSTALACION DE DUCHA TELEFONO</t>
  </si>
  <si>
    <t>AGUAS LLUVIAS</t>
  </si>
  <si>
    <t xml:space="preserve"> CARPINTERIA METALICA</t>
  </si>
  <si>
    <t xml:space="preserve"> 09.01.02</t>
  </si>
  <si>
    <t>SUMINISTRO E INSTALACIÒN LAVAOJOS</t>
  </si>
  <si>
    <t>SUMINISTRO E INSTALACION DE LAVAMANOS TIPO INSTITUCIONAL PARA SOBREPONER INCLUYE GRIFERIA</t>
  </si>
  <si>
    <t>PLANTAS</t>
  </si>
  <si>
    <t xml:space="preserve"> ACABADOS Y ENCHAPES</t>
  </si>
  <si>
    <t>PINTURA TRAFICO PARA NUMERACION PARQUEADEROS</t>
  </si>
  <si>
    <t xml:space="preserve"> COSTOS INDIRECTOS</t>
  </si>
  <si>
    <t>Suministro, transporte e instalación de tomacorriente tipo comercial polo a tierra 15A, 120V, incluye marquillado.</t>
  </si>
  <si>
    <t>Suministro, transporte e instalación de tomacorriente tipo comercial polo a tierra  GFCI 15A, 120V, incluye marquillado.</t>
  </si>
  <si>
    <t>Suministro, transporte e instalación de tomacorriente tipo comercial polo a tierra tipo aislada 15A, 120V, incluye marquillado.</t>
  </si>
  <si>
    <t>Suministro, transporte e instalación de iterruptor sencillo 15A, 120V, incluye marquillado.</t>
  </si>
  <si>
    <t>Suministro e instalación de tres terminales tipo interior premoldeado para cable XLPE CALIBRE 1/0 AWG</t>
  </si>
  <si>
    <t>Suministro e instalación celda unidad combinacion descnectador por switch fusible SF6, 16kA, 630A, 24kV</t>
  </si>
  <si>
    <t>Suministro, transporte e instalacion equipotencializacion bandejas</t>
  </si>
  <si>
    <t>Suministro e instalación cable FPL 2x16 AWG en ducto existente</t>
  </si>
  <si>
    <t>Suministro e instalación cable de sonido  2x16 AWG en ducto existente</t>
  </si>
  <si>
    <t>Suministro e instalación cable de CABLE 4PR F/UTP CAT 6A</t>
  </si>
  <si>
    <t>SUMINISTRO E INTALACION TERMINAL DE HABITACIÓN IP SIN RADIOFRECUENCIA SISTEMA DE LLAMADO DE ENFERMERAS</t>
  </si>
  <si>
    <t>SUMINISTRO E INSTALACION DE Pulsador cama multifuncion 2M, braille, antibacteriano</t>
  </si>
  <si>
    <t>SUMINISTRO E INSTALACION DE Modulo tirador de baño con LED</t>
  </si>
  <si>
    <t>SUMINISTRO E INSTALACION DE Modulo 3 botones iluminacios</t>
  </si>
  <si>
    <t>SUMINISTRO E INSTALACION DE Luz aviso puerta bus cuatricolor</t>
  </si>
  <si>
    <t>SUMINISTRO E INSTALACION DE Consola de enfermera con PoE y pantalla tactil</t>
  </si>
  <si>
    <t>SUMINISTRO E INSTALACION DE Licencia Sistema Alarmas Aistencial</t>
  </si>
  <si>
    <t>SUMINISTRO E INSTALACION DE Modulo de Pared Pulsador Cableado</t>
  </si>
  <si>
    <t>SUMINISTRO E INSTALACION DE Luz de aviso Color Rojo</t>
  </si>
  <si>
    <t>Suministro e instalación Bala IP 2 Megapixel / 50 mts IR EXIR / Exterior IP67 / WDR / PoE+ / Audio y Alarmas / Lente Mot. 2.8 a 12 mm / Videoanaliticos Integrados</t>
  </si>
  <si>
    <t>Suministro e instalación Domo IP 2 Megapixel / Lente Mot. 2.8 a 12 mm / 30 mts IR EXIR / Exterior IP67 / IK10 / Audio y Alarmas / PoE / WDR 120 dB / Videoanaliticos Integrados</t>
  </si>
  <si>
    <t>Suministro e instalación NVR 12 Megapixel (4K) / 64 canales IP / 8 Bahías de Disco Duro / 2 Puertos de Red / Soporta RAID con Hot Swap / HDMI en 4K / Soporta POS con Disco duro WD de 8TB / 5400RPM / Optimizado para Videovigilancia</t>
  </si>
  <si>
    <t>Suministro e instalación Monitor profesional de 43” LED. Incluir Soporte de pared y cable HDMI 5 metros</t>
  </si>
  <si>
    <t>Suministro e instalación Workstation con 4 salidas hdmi-tarjeta graficadora</t>
  </si>
  <si>
    <t>Suministro e instalación de Punto de acceso wireles tribanda PoE+ AC2200 para interior</t>
  </si>
  <si>
    <t>Suministro e instalación de Controlador LAN Wireless</t>
  </si>
  <si>
    <t xml:space="preserve"> DEMOLICION CONTRUCCION EXISTENTE, INCLUYE CARGUE, RETIRO DE ESCOMBROS Y PAGO A ESCOMBRERA AUTORIZADA</t>
  </si>
  <si>
    <t>TRAMITES DE LEGALIZACION</t>
  </si>
  <si>
    <t xml:space="preserve">ESTUCO LISO PARA INTERIORES Y EXTERIORES (INCLUYE FILOS Y DILATACIONES) </t>
  </si>
  <si>
    <t xml:space="preserve">PINTURA PARA MUROS INTERIORES EN VINILO TIPO 1 LAVABLE, TRES MANOS (INCLUYE FILOS Y DILATACIONES) </t>
  </si>
  <si>
    <t>IMPLEMENTACION PROTOCOLO BIOSEGURIDAD</t>
  </si>
  <si>
    <t>ADECUACIONES IMPLEMENTACIÓN PROTOCOLO BIOSEGURIDAD</t>
  </si>
  <si>
    <t>PERSONAL DE APOYO CONTROL Y SUPERVISIÓN</t>
  </si>
  <si>
    <t>Suministro e instalación cable FPL 4x18 AWG en ducto existente</t>
  </si>
  <si>
    <t>MES</t>
  </si>
  <si>
    <t>PERSONA/MES</t>
  </si>
  <si>
    <t>Suministro e instalación en tubería IMC 4" para red de media tensión 13,2 kV en BAJANTE DE MEDIA TENSION. Incluye accesorios de fijación, uniones, terminales, curvas, espárragos y soporte de tubería, anclaje químico.</t>
  </si>
  <si>
    <t xml:space="preserve">Suministro, transporte e instalación ML Red Critica, 208V según diagrama unifilar </t>
  </si>
  <si>
    <t>Suministro e instalación equipo de medida en media tensión, 3 TC, 3 TP,medidor, bornera de prueba en poste segun diagrama unifilar.</t>
  </si>
  <si>
    <t xml:space="preserve"> BRAZO HIDRAULICO PARA CIERRE PUERTA AUTOMATICO 80 KGS</t>
  </si>
  <si>
    <t xml:space="preserve">EQUIPOS Aire Acondicionado </t>
  </si>
  <si>
    <t>Rejillas a fachada. Persianas 12" x 10"  W</t>
  </si>
  <si>
    <t xml:space="preserve"> PINTURA SOBRE METAL, ASFALTOS, TECHOS, ETC.</t>
  </si>
  <si>
    <t xml:space="preserve"> EXCAVACION MANUAL CONGLOMERADO HASTA 2 MTS</t>
  </si>
  <si>
    <t>IMPLEMENTACION PROTOCOLO BIOSEGURIDAD (20PERSONA/ 12MESES)</t>
  </si>
  <si>
    <r>
      <rPr>
        <b/>
        <sz val="9"/>
        <color rgb="FF000000"/>
        <rFont val="Arial Narrow"/>
        <family val="2"/>
      </rPr>
      <t xml:space="preserve"> SUMINISTRO E INSTALACION VALLA INFORMATIVA 2,5M X 3,5M EN ESTRUCTURA METALICA EN ANGULOS PARA SOPORTE</t>
    </r>
  </si>
  <si>
    <t xml:space="preserve"> CONCRETO PREMEZCLADO PARA ZAPATAS 3000 PSI FUNDIDAS A UNA PROF. 1,5 M</t>
  </si>
  <si>
    <t xml:space="preserve"> CERRAMIENTO EN LAMINA CORRUGADA DE ZINC H=2,1m, PARALES EN MADERA CADA 1.8 M MAX.</t>
  </si>
  <si>
    <t xml:space="preserve"> CAMPAMENTO (36 M2) EN MADERA ORDINARIA, PISO FUNDIDO, CUBIERTA EN TEJA FIBROCEMENTO, CON DOS BAÑOS INDEPENDIENTES, (c/u con lavamanos y sanitario).</t>
  </si>
  <si>
    <t xml:space="preserve"> INSTALACION PROVISIONAL RED DE ENERGIA incluye tramites ante ESP</t>
  </si>
  <si>
    <t xml:space="preserve"> INSTALACION PROVISIONAL RED HIDROSANITARIA  incluye tramites ante ESP</t>
  </si>
  <si>
    <t xml:space="preserve"> EXCAVACION MECANICA EN MATERIAL COMUN INCLUYE DESALOJO Y PAGO ESCOMBRERA AUTORIZADA</t>
  </si>
  <si>
    <t>CARGUE Y RETIRO DE ESCOMBROS Y/O MATERIAL DE EXCAVACIÓN INC. ESCOMBRERA AUTORIZADA</t>
  </si>
  <si>
    <t xml:space="preserve"> CONCRETO PREMEZCLADO PARA VIGAS DE AMARRE CIMENTACION DE 0,50m x 0,60m de  3000 PSI</t>
  </si>
  <si>
    <t xml:space="preserve"> CONCRETO PREMEZCLADO PARA VIGAS DE AMARRE CIMENTACION DE 0,30m x 0,60m de  3000 PSI</t>
  </si>
  <si>
    <t xml:space="preserve"> CONCRETO PREMEZCLADO PARA VIGAS AEREAS DE 3000 PSI de 0,30 M X 0,50 M</t>
  </si>
  <si>
    <t xml:space="preserve"> CONCRETO PREMEZCLADO PARA VIGAS AEREAS DE 3000 PSI de 0,50 M X 0,50 M</t>
  </si>
  <si>
    <t xml:space="preserve"> CONCRETO PREMEZCLADO PARA VIGAS AEREAS DE 3000 PSI de 0,30 M X 0,60 M</t>
  </si>
  <si>
    <t xml:space="preserve"> CONCRETO PREMEZCLADO PARA VIGAS AEREAS DE 3000 PSI de 0,50 M X 0,60 M</t>
  </si>
  <si>
    <t xml:space="preserve"> CONCRETO PREMEZCLADO PARA VIGUETAS AEREAS DE 3000 PSI de 0,15 M x 0,50 M</t>
  </si>
  <si>
    <t xml:space="preserve"> CONCRETO PREMEZCLADO PARA VIGUETAS AEREAS DE 3000 PSI de 0,20 M x 0,50 M</t>
  </si>
  <si>
    <t xml:space="preserve"> CONCRETO PREMEZCLADO PARA ESCALERA 3000 PSI</t>
  </si>
  <si>
    <t xml:space="preserve"> CONCRETO PREMEZCLADO PARA RAMPA VEHICULAR 3000 PSI E=0.20M </t>
  </si>
  <si>
    <t>SUMINISTRO E INSTALACION DE MEDIACAÑA EN PVC  9 CM PARA JUNTAS CIELO RASO-MURO Y MURO-MURO</t>
  </si>
  <si>
    <t>RECUBRIMIENTO EN PLOMO PARA CUARTO DE RX ODONTOLOGICO SEGÚN ESPECIFICACIONES</t>
  </si>
  <si>
    <t xml:space="preserve"> PUNTO HIDRAULICO TUBERIA PRESION PVC AGUA FRIA 1/2"</t>
  </si>
  <si>
    <t xml:space="preserve"> PUNTO AGUA CALIENTE 1 1/4" EN TUBERIA DE COBRE TIPO L PARA CENTRAL DE CALENTAMIENTO</t>
  </si>
  <si>
    <t xml:space="preserve"> PUNTO AGUA CALIENTE 1/2" INCLUYE ACCESORIOS</t>
  </si>
  <si>
    <t xml:space="preserve"> PUNTO DESAIREADORAS 1" INCLUYE ACCESORIOS</t>
  </si>
  <si>
    <t xml:space="preserve"> TUBERÍA PVC AGUAS LLUVIAS DIÁMETRO 6"  INCLUYE ACCESORIOS</t>
  </si>
  <si>
    <t xml:space="preserve"> TUBERÍA PVC AGUAS LLUVIAS DIÁMETRO 4"  INCLUYE ACCESORIOS</t>
  </si>
  <si>
    <t xml:space="preserve"> TUBERÍA PVC AGUAS LLUVIAS DIÁMETRO 3" INCLUYE ACCESORIOS</t>
  </si>
  <si>
    <t>SUMINISTRO E INSTALACION DE LAVAMANOS BLANCO CON PEDESTAL INCLUYE GRIFERIA</t>
  </si>
  <si>
    <t>SUMINISTRO E INSTALACION DE ORINAL MEDIANO TIPO INSTITUCIONAL INCLUYE GRIFERIA</t>
  </si>
  <si>
    <t xml:space="preserve"> POCETA DE ASEO FUNDIDA EN SITIO, CONCRETO 3000 PSI DE  0,60 M X 0,60 M, ENCHAPADA, INCLUYE LLAVE TERMINAL DE 1/2" TIPO JARDIN</t>
  </si>
  <si>
    <t>SUMINISTRO E INSTALACIÒN LAVAPLATOS EN ACERO INOXIDABLE DE 0,50 M X 0,40 M INCLUYE GRIFERIA.</t>
  </si>
  <si>
    <t xml:space="preserve">SUMINISTRO E INSTALACIÒN  POCETAS EN ACERO INOXIDABLE DE 0,57 M x 0,55 M INCLUYE GRIFERIA, PARA LABORATORIO </t>
  </si>
  <si>
    <t xml:space="preserve"> SUMINISTRO GABINETE CLASE III, EMPOTRADO</t>
  </si>
  <si>
    <t xml:space="preserve"> SUMINISTRO E INSTALACIÓN DE TUBERIA ACERO AL CARBON CLASE SCH40 1" INCLUYE SOPORTE TIPO PERA Y ACCESORIOS</t>
  </si>
  <si>
    <t xml:space="preserve"> SUMINISTRO E INSTALACIÓN DE TUBERIA ACERO AL CARBON CLASE SCH40  1 1/4" INCLUYE SOPORTE TIPO PERA Y ACCESORIOS</t>
  </si>
  <si>
    <t xml:space="preserve"> SUMINISTRO E INSTALACIÓN DE TUBERIA ACERO AL CARBON CLASE SCH40 1 1/2" INCLUYE SOPORTE TIPO PERA Y ACCESORIOS</t>
  </si>
  <si>
    <t xml:space="preserve"> SUMINISTRO E INSTALACIÓN DE TUBERIA DE ACERO AL CARBON CLASE SCH40 2" INCLUYE SOPORTE TIPO PERA Y ACCESORIOS</t>
  </si>
  <si>
    <t xml:space="preserve"> SUMINISTRO E INSTALACIÓN DE TUBERIA DE ACERO AL CARBON CLASE SCH40  2 1/2" INCLUYE SOPORTE TIPO PERA Y ACCESORIOS</t>
  </si>
  <si>
    <t xml:space="preserve"> SUMINISTRO E INSTALACIÓN DE TUBERIA DE ACERO AL CARBON CLASE SCH40 3" INCLUYE SOPORTE TIPO PERA Y ACCESORIOS</t>
  </si>
  <si>
    <t xml:space="preserve"> SUMINISTRO E INSTALACIÓN DE TUBERIA DE ACERO AL CARBON CLASE SCH40 4" INCLUYE SOPORTE TIPO PERA Y ACCESORIOS</t>
  </si>
  <si>
    <t xml:space="preserve"> BOMBA CONTRA INCENDIO ELECTRICA 300GPM 145 PSI COMPUESTO POR BOMBA PRINCIPAL Y BOMBA JOCKEY DEBE CUMPLIR CON NFPA20</t>
  </si>
  <si>
    <t xml:space="preserve"> AFINADO DE PISOS EN MORTERO 1:4</t>
  </si>
  <si>
    <t xml:space="preserve"> POYOS EN CONCRETO DE 2500 PSI</t>
  </si>
  <si>
    <t>SUMINISTRO E INSTALACION DE GRANITO PULIDO BLANCO CON DILATACION EN BRONCE PARA EL AREA DE LABORATORIO Y ODONTOLOGIA</t>
  </si>
  <si>
    <t xml:space="preserve"> SUMINISTRO E INSTALACIÓN DE GUARDA ESCOBA  EN CERÁMICA 0,10 M  COLORES BEIGE, CHOCOLATE Y GRIS SEGÚN DISEÑO, INCLUYE EMBOQUILLADO</t>
  </si>
  <si>
    <t xml:space="preserve"> SUMINISTRO E INSTALACION DE ENCHAPE PARA MURO EN CERAMICA BLANCA  DE 0,30 M X 0,60 M  PARA BAÑOS H: 1,8 M</t>
  </si>
  <si>
    <t xml:space="preserve"> SUMINISTRO E INSTALACION VENTANERIA EN ALUMINIO NATURAL CON PISAVIDRIO FIJO Y SILLAR INCLUYE VIDRIO 5 MM. SEGÚN DETALLES</t>
  </si>
  <si>
    <t xml:space="preserve"> GUARDA CAMILLAS EN POLIURETANO DE 0,30 M X 0,20 M COLOR A DEFINIR POR LA ENTIDAD</t>
  </si>
  <si>
    <t>MESONES EN ACERO INOXIDABLE 304 CAL 18 SATINADO CON REFUERZO BAJO CUBIERTA Y ENTREPAÑO, SALPICADERO DE 6 CM, ALTO 90 CM, ANCHO 60 CM</t>
  </si>
  <si>
    <t xml:space="preserve">ESTANTES EN ACERO INOXIDABLE 304 CAL 18 SATINADO EN TUBO DE 1,5" PULGADAS Y 5 ENTREPAÑOS </t>
  </si>
  <si>
    <t xml:space="preserve"> PAÑETE INTERIOR MORTERO 1:4 INCLUYE FILOS Y DILATACIONES</t>
  </si>
  <si>
    <t xml:space="preserve"> SUMINISTRO E INSTALACIÓN DE ESTACION DE CONTROL  CONTRA INCENDIOS D= 2-1/2" INCLUYE ACCESORIOS</t>
  </si>
  <si>
    <t xml:space="preserve">ESMALTADO DE PISO CON DILATACIONES EN ALUMINIO PARA CUARTO DE BOMBAS, BOMBA DE VACIO, MANIFOILD, DEPOSITO Y CUARTOS ELECTRICOS </t>
  </si>
  <si>
    <t xml:space="preserve"> SUMINISTRO E INSTALACION DE ENCHAPE PARA BAÑO EN CERAMICA ANTIDESLIZANTE BLANCO DE 0,30 M X 0,30 M INCLUYE EMBOQUILLADOR</t>
  </si>
  <si>
    <t xml:space="preserve"> ESTRUCTURA METALICA DE CUBIERTA PERFIL RECTANGULAR DE 1/2" X 3" CALIBRE 18 (MARQUESINAS Y VACIO PRINCIPAL)</t>
  </si>
  <si>
    <t>SUMINISTRO E INSTALACIÒN PUERTA  ELECTRICA ENCHAPE DE ALUMINIO NATURAL, INC. RIEL Y MOTOR, CON CIERRE DE TOPE PARA ACCESO A PARQUEADERO, SEGÚN ESPECIFICACIONES Y CUADRO DE DETALLES</t>
  </si>
  <si>
    <t>SUMINISTRO E INSTALACIÓN DE PUERTA Y MARCO EN ALUMINIO COLOR BLANCO AJOENCHAPE Y VIDRIO OPALIZADO INCLUYE BISAGRAS, CHAPA Y MANIJA</t>
  </si>
  <si>
    <t>SUMINISTRO E INSTALACIÓN DE PUERTA METALICA SENCILLA CON CELOSIA PARA TIPO PM-1  Y PM-2 INCLUYE ANTICORROSIVO, PINTURA, MARCOS Y CHAPA.</t>
  </si>
  <si>
    <t xml:space="preserve"> PASAMANOS EN ACERO INOXIDABLE PARA ESCALERA Y RAMPA 2" CON SOPORTES EN 1-1/2" Y SEPARADORES DE 3/4" C/ 15 CM</t>
  </si>
  <si>
    <t>SUMINISTRO E INSTALACIÓN DE VENTANERÍA EXTERNA , ESTRUCTURA EN TUBULAR DE ALUMINIO T101 TIPO PESADO, ENSAMBLADO EN OBRA, CON ANCLAJES HACIA LAS VIGAS. VIDRIO DE SEGURIDAD  LAMINADO  4+4 CRUDO (COLOR A DEFINIR POR LA ENTIDAD), INSTALADO CON CINTA DOBLE FAZ, SELLADO DE JUNTAS ENTRE VIDRIOS CON DILATACIÓN DE 1CM.</t>
  </si>
  <si>
    <t xml:space="preserve"> ESQUINEROS PARED EN PVC CON AMORTIGUADOR</t>
  </si>
  <si>
    <t xml:space="preserve"> DIVISION EN ACERO INOXIDABLE 304 CAL. 20 SATINADO PARA  BAÑOS PUBLICOS INC TODOS LOS ACCESORIOS PARA SU INSTALACION Y FUNCIONAMIENTO</t>
  </si>
  <si>
    <t xml:space="preserve"> DIVISIONES EN PANELES DE VIDRIO 5MM CRUDO INCOLORO CON PELICULA EN PAPEL ESMERILADO, INSTALADO SOBRE VIDRIO. ESTRUCTURA EN SISTEMA PROYECTANTE NATURAL, CON TUBULAR CUADRADO DE 1-1/2", ADAPTADOR Y PISA VIDRIO. h=1,50 mts.</t>
  </si>
  <si>
    <t>SUMINISTRO E INSTALACION DE LAMINAS DE ALOCUBON MODULADAS EN PANELES DE 1.18 M X 1.18 M (MÁXIMO), INSTALACIÓN SOBRE ESTRUCTURA DE ALUMINIO PEGADA CON PRODUCTO TIPO INDUSTRIAL, ATORNILLADA CON ESCUADRAS DE ALUMINIO. INCLUYE ESTRUCTURA EN ALUMINIO CON TUBULAR DE 1", ANCLADA SOBRE VIGAS Y MUROS, ENSAMBLADA EN SITIO. SELLADO DE JUNTAS MÁXIMO HASTA 1CM.</t>
  </si>
  <si>
    <t xml:space="preserve"> PAÑETE IMPERMEABILIZADO MORTERO 1:4 PARA FACHADA Y ZONAS HUMEDAS, INCLUYE FILOS Y DILATACIONES</t>
  </si>
  <si>
    <t xml:space="preserve"> BARANDA EN ACERO INOXIDABLE CAL 18 PARA BAÑO DISCAPACITADOS LONG = 60 CM</t>
  </si>
  <si>
    <t>DILATACIONES EN Z O EN U PARA UNIONES MURO SECO - MURO LADRILLO / CONCRETO</t>
  </si>
  <si>
    <t>PINTURA ALTA ASEPSIA COLOR BLANCO 3 MANOS PARA LABORATORIO, ODONTOLOGIA Y ESTERILIZACION</t>
  </si>
  <si>
    <t>PINTURA ALTA ASEPSIA PARA CIELOS RASOS:  LABORATORIO, ODONTOLOGIA Y ESTERILIZACION</t>
  </si>
  <si>
    <t xml:space="preserve"> VINILO TIPO 1 PARA CIELO RASO TRES MANOS</t>
  </si>
  <si>
    <t>PINTURA VINILO TIPO 1 LAVABLE INCLUYE IMAGEN CORPORATIVA DE LA ENTIDAD (COLORES Y DISEÑO A DEFINIR POR LA ENTIDAD)</t>
  </si>
  <si>
    <t xml:space="preserve">PINTURA PARA MUROS EXTERIORES EN VINILO DE ALTA RESISTENCIA PARA EXTERIOR, TRES MANOS (INCLUYE FILOS Y DILATACIONES) </t>
  </si>
  <si>
    <t>SUMINISTRO E INSTALACION GRANITO LAVADO PARA ACCESO PRINCIPAL</t>
  </si>
  <si>
    <t>MOVIMIENTO DE TIERRAS</t>
  </si>
  <si>
    <t xml:space="preserve"> ELEMENTOS EN CONCRETO</t>
  </si>
  <si>
    <t xml:space="preserve"> PISOS Y ENCHAPES</t>
  </si>
  <si>
    <t xml:space="preserve"> OTRAS CARPINTERIAS</t>
  </si>
  <si>
    <t xml:space="preserve"> 01.03.06</t>
  </si>
  <si>
    <t xml:space="preserve"> 02.01.02</t>
  </si>
  <si>
    <t xml:space="preserve"> 02.01.03</t>
  </si>
  <si>
    <t>ACEROS</t>
  </si>
  <si>
    <t xml:space="preserve"> 03.03.01</t>
  </si>
  <si>
    <t xml:space="preserve"> 03.03.02</t>
  </si>
  <si>
    <t xml:space="preserve"> 03.03.03</t>
  </si>
  <si>
    <t xml:space="preserve"> 03.03.04</t>
  </si>
  <si>
    <t xml:space="preserve"> 03.03.05</t>
  </si>
  <si>
    <t xml:space="preserve"> 03.03.06</t>
  </si>
  <si>
    <t xml:space="preserve"> 03.03.07</t>
  </si>
  <si>
    <t xml:space="preserve"> PAÑETES Y PINTURAS</t>
  </si>
  <si>
    <t>PAÑETES Y PINTURAS</t>
  </si>
  <si>
    <t xml:space="preserve"> 03.03.08</t>
  </si>
  <si>
    <t xml:space="preserve"> MURO EN SUPERBOARD 10 MM DOS CARAS NO INCLUYE PINTURA</t>
  </si>
  <si>
    <t xml:space="preserve">MARCOS Y MUEBLES: ELABORADOS EN MELAMINA BLANCA RH, CON PUERTAS, ENTREPAÑOS, CAJONES, RIELES EXTENSIÓN TOTAL, BISAGRAS, Y SIN MANIJAS SISTEMA DE (U)
</t>
  </si>
  <si>
    <t xml:space="preserve">CAJONERA: ELABORADOS EN MELAMINA BLANCA RH, CON PUERTAS, ENTREPAÑOS, CAJONES, RIELES EXTENSIÓN TOTAL, BISAGRAS, Y SIN MANIJAS SISTEMA DE (U)
</t>
  </si>
  <si>
    <t xml:space="preserve"> IMPERMEABILIZACION DE CUBIERTA EN MANTO ASFÁLTICO, REFUERZO EN POLIETILENO, ACABADO EN FOIL DE ALUMINIO CAL.2,5 mm</t>
  </si>
  <si>
    <t>SUMINISTRO E INSTALACION DE BARRA DE SEGURIDAD ESQUINERA, ACERO INOXIDABLE CALIBRE 18 PARA BAÑOS DISCAPACITADOS</t>
  </si>
  <si>
    <t>SUMINISTRO E INSTALACION DE PLANTA ELECTRICA DE EMEREGENCIA  200/250 KVA, CON CABINA INSONORA, CONTENSIÓN 220/127, INCLUYE COMBUSTIBLE Y PUESTA EN MARCHA</t>
  </si>
  <si>
    <t>RELLENO CON MATERIAL DE SITIO, COMPACTADO CON APISONADOR MECANICO</t>
  </si>
  <si>
    <t xml:space="preserve"> RELLENO COMPACTADO CON RECEBO COMÚN, COMPACTADO CON APISONADOR MECANICO</t>
  </si>
  <si>
    <t>ESTRUCTURA METALICA PARA LOSA DE ENTREPISO SEGÚN DETALLE ESTRUCTURAL</t>
  </si>
  <si>
    <t>PUERTA EN VIDRIO DE SEGURIDAD 10 MM INCLUYE CHAPA EN ACERO INOXIDABLE, 2 MANIJAS EN TUBO EN ACERO INOXIDABLE DE 2" Y MANIJA 6040</t>
  </si>
  <si>
    <t>ASEO GENERAL</t>
  </si>
  <si>
    <t>PISOS Y ENCHAPES</t>
  </si>
  <si>
    <t xml:space="preserve"> 04.02.02</t>
  </si>
  <si>
    <t xml:space="preserve"> 04.02.03</t>
  </si>
  <si>
    <t xml:space="preserve"> 04.03.01</t>
  </si>
  <si>
    <t xml:space="preserve"> 04.03.02</t>
  </si>
  <si>
    <t xml:space="preserve"> 04.03.03</t>
  </si>
  <si>
    <t xml:space="preserve"> 04.03.04</t>
  </si>
  <si>
    <t xml:space="preserve"> 04.03.05</t>
  </si>
  <si>
    <t xml:space="preserve"> 04.03.06</t>
  </si>
  <si>
    <t xml:space="preserve"> 04.03.07</t>
  </si>
  <si>
    <t xml:space="preserve"> 04.03.08</t>
  </si>
  <si>
    <t xml:space="preserve"> 04.03.09</t>
  </si>
  <si>
    <t xml:space="preserve"> 04.03.10</t>
  </si>
  <si>
    <t xml:space="preserve"> 04.03.11</t>
  </si>
  <si>
    <t xml:space="preserve"> 04.03.12</t>
  </si>
  <si>
    <t xml:space="preserve"> 04.03.13</t>
  </si>
  <si>
    <t xml:space="preserve"> 04.03.14</t>
  </si>
  <si>
    <t xml:space="preserve"> 04.03.15</t>
  </si>
  <si>
    <t xml:space="preserve"> 04.04.01</t>
  </si>
  <si>
    <t xml:space="preserve"> 04.04.02</t>
  </si>
  <si>
    <t xml:space="preserve"> 04.04.03</t>
  </si>
  <si>
    <t xml:space="preserve"> 04.04.04</t>
  </si>
  <si>
    <t xml:space="preserve"> 04.04.05</t>
  </si>
  <si>
    <t xml:space="preserve"> 04.04.06</t>
  </si>
  <si>
    <t xml:space="preserve"> 04.04.07</t>
  </si>
  <si>
    <t xml:space="preserve"> 04.04.08</t>
  </si>
  <si>
    <t xml:space="preserve"> 04.04.09</t>
  </si>
  <si>
    <t xml:space="preserve"> 04.04.10</t>
  </si>
  <si>
    <t xml:space="preserve"> 04.04.11</t>
  </si>
  <si>
    <t xml:space="preserve"> 04.04.12</t>
  </si>
  <si>
    <t>04.04.13</t>
  </si>
  <si>
    <t xml:space="preserve"> 04.05.01</t>
  </si>
  <si>
    <t xml:space="preserve"> 04.05.02</t>
  </si>
  <si>
    <t xml:space="preserve"> 04.05.03</t>
  </si>
  <si>
    <t xml:space="preserve"> 04.05.04</t>
  </si>
  <si>
    <t xml:space="preserve"> 04.05.05</t>
  </si>
  <si>
    <t xml:space="preserve"> 04.05.06</t>
  </si>
  <si>
    <t xml:space="preserve"> 04.05.07</t>
  </si>
  <si>
    <t xml:space="preserve"> 04.07.01</t>
  </si>
  <si>
    <t xml:space="preserve"> 04.06.05</t>
  </si>
  <si>
    <t xml:space="preserve"> 04.08.01</t>
  </si>
  <si>
    <t xml:space="preserve"> 04.07.02</t>
  </si>
  <si>
    <t xml:space="preserve"> 04.08.02</t>
  </si>
  <si>
    <t xml:space="preserve"> 04.08.03</t>
  </si>
  <si>
    <t xml:space="preserve"> 04.08.04</t>
  </si>
  <si>
    <t xml:space="preserve"> 04.09.01</t>
  </si>
  <si>
    <t xml:space="preserve"> 04.09.02</t>
  </si>
  <si>
    <t xml:space="preserve"> 04.09.03</t>
  </si>
  <si>
    <t xml:space="preserve"> 04.09.04</t>
  </si>
  <si>
    <t xml:space="preserve"> 04.09.05</t>
  </si>
  <si>
    <t xml:space="preserve"> 04.09.06</t>
  </si>
  <si>
    <t xml:space="preserve"> 04.09.07</t>
  </si>
  <si>
    <t xml:space="preserve"> 04.09.08</t>
  </si>
  <si>
    <t xml:space="preserve"> 04.09.09</t>
  </si>
  <si>
    <t xml:space="preserve"> 04.09.10</t>
  </si>
  <si>
    <t xml:space="preserve"> 04.10.01</t>
  </si>
  <si>
    <t xml:space="preserve"> 04.10.02</t>
  </si>
  <si>
    <t xml:space="preserve"> 04.10.03</t>
  </si>
  <si>
    <t xml:space="preserve"> 04.10.04</t>
  </si>
  <si>
    <t xml:space="preserve"> 04.10.05</t>
  </si>
  <si>
    <t xml:space="preserve"> 04.10.06</t>
  </si>
  <si>
    <t xml:space="preserve"> 04.10.07</t>
  </si>
  <si>
    <t xml:space="preserve"> 04.10.08</t>
  </si>
  <si>
    <t xml:space="preserve"> 04.10.09</t>
  </si>
  <si>
    <t xml:space="preserve"> 04.10.10</t>
  </si>
  <si>
    <t xml:space="preserve"> 04.10.11</t>
  </si>
  <si>
    <t xml:space="preserve"> 04.10.12</t>
  </si>
  <si>
    <t xml:space="preserve"> 04.10.13</t>
  </si>
  <si>
    <t xml:space="preserve"> 04.11.01</t>
  </si>
  <si>
    <t xml:space="preserve"> 04.11.02</t>
  </si>
  <si>
    <t xml:space="preserve"> 04.11.03</t>
  </si>
  <si>
    <t xml:space="preserve"> 04.12.01</t>
  </si>
  <si>
    <t xml:space="preserve"> 04.12.02</t>
  </si>
  <si>
    <t xml:space="preserve"> 04.12.03</t>
  </si>
  <si>
    <t xml:space="preserve"> 04.12.04</t>
  </si>
  <si>
    <t xml:space="preserve"> 04.06.04</t>
  </si>
  <si>
    <t xml:space="preserve"> 04.06.03</t>
  </si>
  <si>
    <t xml:space="preserve"> 04.06.02</t>
  </si>
  <si>
    <t xml:space="preserve"> 04.06.01</t>
  </si>
  <si>
    <t xml:space="preserve"> 04.07.03</t>
  </si>
  <si>
    <t>06,01,01</t>
  </si>
  <si>
    <t>06,01,02</t>
  </si>
  <si>
    <t>06,01,03</t>
  </si>
  <si>
    <t>06,01,05</t>
  </si>
  <si>
    <t>06,01,04</t>
  </si>
  <si>
    <t>06,02,01</t>
  </si>
  <si>
    <t>06,02,02</t>
  </si>
  <si>
    <t>06,02,03</t>
  </si>
  <si>
    <t>06,02,04</t>
  </si>
  <si>
    <t>06,03,01</t>
  </si>
  <si>
    <t>06,03,02</t>
  </si>
  <si>
    <t>06,03,03</t>
  </si>
  <si>
    <t>06,03,04</t>
  </si>
  <si>
    <t>06,03,05</t>
  </si>
  <si>
    <t>06,03,06</t>
  </si>
  <si>
    <t>06,04,01</t>
  </si>
  <si>
    <t>06,04,02</t>
  </si>
  <si>
    <t>06,04,03</t>
  </si>
  <si>
    <t>06,06,01</t>
  </si>
  <si>
    <t>06,06,02</t>
  </si>
  <si>
    <t>06,06,03</t>
  </si>
  <si>
    <t>06,05,03</t>
  </si>
  <si>
    <t>06,05,04</t>
  </si>
  <si>
    <t>06,06,04</t>
  </si>
  <si>
    <t>06,06,05</t>
  </si>
  <si>
    <t>06,06,06</t>
  </si>
  <si>
    <t>06,06,07</t>
  </si>
  <si>
    <t>06,06,08</t>
  </si>
  <si>
    <t>06,07,01</t>
  </si>
  <si>
    <t>06,07,02</t>
  </si>
  <si>
    <t>06,07,03</t>
  </si>
  <si>
    <t>06,07,04</t>
  </si>
  <si>
    <t>06,07,05</t>
  </si>
  <si>
    <t>06,07,06</t>
  </si>
  <si>
    <t>06,07,07</t>
  </si>
  <si>
    <t>06,07,08</t>
  </si>
  <si>
    <t>06,07,09</t>
  </si>
  <si>
    <t>06,07,10</t>
  </si>
  <si>
    <t>06,07,11</t>
  </si>
  <si>
    <t>06,07,12</t>
  </si>
  <si>
    <t>06,08,01</t>
  </si>
  <si>
    <t>06,08,02</t>
  </si>
  <si>
    <t>06,08,03</t>
  </si>
  <si>
    <t>06,08,04</t>
  </si>
  <si>
    <t>06,08,05</t>
  </si>
  <si>
    <t>06,08,06</t>
  </si>
  <si>
    <t>06,08,07</t>
  </si>
  <si>
    <t>06,09,01</t>
  </si>
  <si>
    <t xml:space="preserve"> 07.01.03</t>
  </si>
  <si>
    <t xml:space="preserve"> 07.01.04</t>
  </si>
  <si>
    <t xml:space="preserve"> 07.02.02</t>
  </si>
  <si>
    <t xml:space="preserve"> 07.02.04</t>
  </si>
  <si>
    <t>07,04,01</t>
  </si>
  <si>
    <t>07,04,02</t>
  </si>
  <si>
    <t xml:space="preserve"> 07,05,01</t>
  </si>
  <si>
    <t xml:space="preserve"> 07,05,02</t>
  </si>
  <si>
    <t xml:space="preserve"> 07,05,03</t>
  </si>
  <si>
    <t>07,06,01</t>
  </si>
  <si>
    <t>07,06,02</t>
  </si>
  <si>
    <t>07,06,03</t>
  </si>
  <si>
    <t>07,07,01</t>
  </si>
  <si>
    <t>07,07,02</t>
  </si>
  <si>
    <t xml:space="preserve"> 09.02.05</t>
  </si>
  <si>
    <t xml:space="preserve"> 09.02.06</t>
  </si>
  <si>
    <t xml:space="preserve"> 09.02.07</t>
  </si>
  <si>
    <t xml:space="preserve"> 11.01.01</t>
  </si>
  <si>
    <t xml:space="preserve"> 11.01.02</t>
  </si>
  <si>
    <t xml:space="preserve"> 11.01.03</t>
  </si>
  <si>
    <t xml:space="preserve"> 11.01.04</t>
  </si>
  <si>
    <t xml:space="preserve"> 13.01.01</t>
  </si>
  <si>
    <t xml:space="preserve"> 13.01.02</t>
  </si>
  <si>
    <t xml:space="preserve"> 13.01.03</t>
  </si>
  <si>
    <t xml:space="preserve"> 13.01.04</t>
  </si>
  <si>
    <t xml:space="preserve"> 13.02.01</t>
  </si>
  <si>
    <t xml:space="preserve"> 13.03.01</t>
  </si>
  <si>
    <t xml:space="preserve"> 13.03.02</t>
  </si>
  <si>
    <t xml:space="preserve"> 13.03.03</t>
  </si>
  <si>
    <t xml:space="preserve"> 13.04.01</t>
  </si>
  <si>
    <t xml:space="preserve"> 13.04.02</t>
  </si>
  <si>
    <t xml:space="preserve"> 13.04.03</t>
  </si>
  <si>
    <t xml:space="preserve"> 13.04.04</t>
  </si>
  <si>
    <t xml:space="preserve"> 13.04.05</t>
  </si>
  <si>
    <t xml:space="preserve"> 13.04.06</t>
  </si>
  <si>
    <t xml:space="preserve"> 13.04.07</t>
  </si>
  <si>
    <t xml:space="preserve"> 13.04.08</t>
  </si>
  <si>
    <t xml:space="preserve"> 13.04.09</t>
  </si>
  <si>
    <t xml:space="preserve"> 13.04.10</t>
  </si>
  <si>
    <t xml:space="preserve"> 13.04.11</t>
  </si>
  <si>
    <t xml:space="preserve"> 13.04.12</t>
  </si>
  <si>
    <t xml:space="preserve"> 13.04.13</t>
  </si>
  <si>
    <t xml:space="preserve"> 13.04.14</t>
  </si>
  <si>
    <t xml:space="preserve"> 13.04.15</t>
  </si>
  <si>
    <t xml:space="preserve"> 13.04.16</t>
  </si>
  <si>
    <t xml:space="preserve"> 13.04.17</t>
  </si>
  <si>
    <t>13.04.18</t>
  </si>
  <si>
    <t>13.05.01</t>
  </si>
  <si>
    <t xml:space="preserve"> 05.01.02</t>
  </si>
  <si>
    <t xml:space="preserve"> 05.01.03</t>
  </si>
  <si>
    <t xml:space="preserve"> 05.01.04</t>
  </si>
  <si>
    <t>05.02.01</t>
  </si>
  <si>
    <t>05.02.02</t>
  </si>
  <si>
    <t>05.02.03</t>
  </si>
  <si>
    <t>05.02.04</t>
  </si>
  <si>
    <t>05.02.05</t>
  </si>
  <si>
    <t>05.02.06</t>
  </si>
  <si>
    <t>05.02.07</t>
  </si>
  <si>
    <t>05.02.08</t>
  </si>
  <si>
    <t>05.02.09</t>
  </si>
  <si>
    <t>05.03.01</t>
  </si>
  <si>
    <t>05.03.02</t>
  </si>
  <si>
    <t>05.03.03</t>
  </si>
  <si>
    <t>05.03.04</t>
  </si>
  <si>
    <t>05.03.05</t>
  </si>
  <si>
    <t>05.03.06</t>
  </si>
  <si>
    <t>05.03.07</t>
  </si>
  <si>
    <t>05.03.08</t>
  </si>
  <si>
    <t>05.03.09</t>
  </si>
  <si>
    <t>05.03.10</t>
  </si>
  <si>
    <t>05.03.11</t>
  </si>
  <si>
    <t>05.04.01</t>
  </si>
  <si>
    <t>05.04.02</t>
  </si>
  <si>
    <t>05.04.03</t>
  </si>
  <si>
    <t>05.04.04</t>
  </si>
  <si>
    <t>05.04.05</t>
  </si>
  <si>
    <t>05.04.06</t>
  </si>
  <si>
    <t>05.04.07</t>
  </si>
  <si>
    <t>05.04.08</t>
  </si>
  <si>
    <t>05.05.01</t>
  </si>
  <si>
    <t>05.05.02</t>
  </si>
  <si>
    <t>05.05.03</t>
  </si>
  <si>
    <t>05.05.04</t>
  </si>
  <si>
    <t>05.05.05</t>
  </si>
  <si>
    <t>05.05.06</t>
  </si>
  <si>
    <t>05.06.01</t>
  </si>
  <si>
    <t>05.06.02</t>
  </si>
  <si>
    <t>05.06.03</t>
  </si>
  <si>
    <t>05.06.04</t>
  </si>
  <si>
    <t>05.08.01</t>
  </si>
  <si>
    <t>05.08.02</t>
  </si>
  <si>
    <t>05.08.03</t>
  </si>
  <si>
    <t>05.08.04</t>
  </si>
  <si>
    <t>05.08.05</t>
  </si>
  <si>
    <t>05.08.06</t>
  </si>
  <si>
    <t>05.08.07</t>
  </si>
  <si>
    <t>05.08.08</t>
  </si>
  <si>
    <t>05.09.01</t>
  </si>
  <si>
    <t>05.09.02</t>
  </si>
  <si>
    <t>05.09.03</t>
  </si>
  <si>
    <t>05.09.04</t>
  </si>
  <si>
    <t>05.10.01</t>
  </si>
  <si>
    <t>05.10.02</t>
  </si>
  <si>
    <t>05.10.03</t>
  </si>
  <si>
    <t>05.10.04</t>
  </si>
  <si>
    <t>05.10.05</t>
  </si>
  <si>
    <t>05.10.06</t>
  </si>
  <si>
    <t>05.10.07</t>
  </si>
  <si>
    <t>05.10.08</t>
  </si>
  <si>
    <t>05.10.09</t>
  </si>
  <si>
    <t>05.11.01</t>
  </si>
  <si>
    <t>05.11.02</t>
  </si>
  <si>
    <t>05.11.03</t>
  </si>
  <si>
    <t>05.11.04</t>
  </si>
  <si>
    <t>05.11.05</t>
  </si>
  <si>
    <t>05.11.06</t>
  </si>
  <si>
    <t>05.11.08</t>
  </si>
  <si>
    <t>05.11.10</t>
  </si>
  <si>
    <t>05.11.11</t>
  </si>
  <si>
    <t>05.11.12</t>
  </si>
  <si>
    <t>05.11.13</t>
  </si>
  <si>
    <t>05.12.01</t>
  </si>
  <si>
    <t>05.12.02</t>
  </si>
  <si>
    <t>05.12.03</t>
  </si>
  <si>
    <t>05.12.04</t>
  </si>
  <si>
    <t>05.12.05</t>
  </si>
  <si>
    <t>05.12.06</t>
  </si>
  <si>
    <t>05.12.07</t>
  </si>
  <si>
    <t>05.12.08</t>
  </si>
  <si>
    <t>05.12.09</t>
  </si>
  <si>
    <t>05.12.10</t>
  </si>
  <si>
    <t>05.13.02</t>
  </si>
  <si>
    <t>05.13.03</t>
  </si>
  <si>
    <t>05.14.01</t>
  </si>
  <si>
    <t>05.14.02</t>
  </si>
  <si>
    <t>05.15.01</t>
  </si>
  <si>
    <t>05.15.02</t>
  </si>
  <si>
    <t>06,05,01</t>
  </si>
  <si>
    <t>06,05,02</t>
  </si>
  <si>
    <t xml:space="preserve"> 07.03.02</t>
  </si>
  <si>
    <t>07.03.01</t>
  </si>
  <si>
    <t xml:space="preserve"> 09.02.02</t>
  </si>
  <si>
    <t xml:space="preserve"> 09.02.04</t>
  </si>
  <si>
    <t xml:space="preserve"> 09.02.08</t>
  </si>
  <si>
    <t xml:space="preserve"> 09.02.09</t>
  </si>
  <si>
    <t>13.03.04</t>
  </si>
  <si>
    <t>13.03.05</t>
  </si>
  <si>
    <t xml:space="preserve"> 13.04.18</t>
  </si>
  <si>
    <t>Suministro e instalación bandeja tipo MALLA de 30x05,5 cm, PARA INTERCONEXIONES DE TELECOMUNICACIONES</t>
  </si>
  <si>
    <t xml:space="preserve"> 10.02.10</t>
  </si>
  <si>
    <t>09.02.03</t>
  </si>
  <si>
    <t>10.02.02</t>
  </si>
  <si>
    <t>10.02.04</t>
  </si>
  <si>
    <t>10.02.08</t>
  </si>
  <si>
    <t>10.02.09</t>
  </si>
  <si>
    <t>10.02.10</t>
  </si>
  <si>
    <t>MNSP-01. 12000 Btu/hora.220 vac Área Ecografía</t>
  </si>
  <si>
    <t>MNSP-01. 24000 btu/hora 220 vac. Área de cuarto sistemas</t>
  </si>
  <si>
    <t xml:space="preserve"> UMA-04- 05 DP-P2-04, PARED SENCILLA (intemperie) tipo caja ,ventilador centrifugo 1600CFM .2.2 in wg.  220/3/60 área SUMINISTRO AISLADOS 7 Con sistema filtro merv 11. Merv 14. merv 17.  (22 x 22 x 6").Incluyen bases VARIADOR DE VELOCIDAD soportes</t>
  </si>
  <si>
    <t xml:space="preserve"> VCE- ST-01, PARED SENCILLA (intemperie) tipo caja ,ventilador centrifugo 1200 CFM .1.4 in wg.  220/3/60 área DEPOSITO CADAVERES. Sótano.  Con sistema filtro merv 11. merv 17 HEPAS (22 x 22 x 4") Incluyen bases soportes</t>
  </si>
  <si>
    <t xml:space="preserve"> VCE-P1-02, PARED SENCILLA (intemperie) tipo caja ,ventilador centrifugo 2600CFM .1.1 in wg.  220/3/60 área extracción Laboratorio.  Con sistema filtro merv 11.  (22 x 22 x 4").Incluyen bases soportes</t>
  </si>
  <si>
    <t xml:space="preserve"> VCE-P2-03, PARED SENCILLA (intemperie) tipo caja ,ventilador centrifugo 2600CFM .1.1 in wg.  220/3/60 área extracción baños 2 piso.  Con sistema filtro merv 11.  (22 x 22 x 4").Incluyen bases soportes</t>
  </si>
  <si>
    <t xml:space="preserve"> VCE-P2-04, PARED SENCILLA (intemperie) tipo caja ,ventilador centrifugo 1800CFM .1.4 in wg.  220/3/60 área extracción AISLADOS 7 Con sistema filtro merv 11. merv 17.  (22 x 22 x 6").Incluyen bases soportes</t>
  </si>
  <si>
    <t xml:space="preserve"> VCE-P1-06, PARED SENCILLA (intemperie) tipo caja ,ventilador centrifugo 3500CFM .1.8 in wg.  220/3/60 área extracción Laboratorio.  Con sistema filtro merv 11.Incluyen bases soportes</t>
  </si>
  <si>
    <t xml:space="preserve"> VCE-P2-06, PARED SENCILLA (intemperie) tipo caja ,ventilador centrifugo 1800CFM .1.4 in wg.  220/3/60 área extracción AISLADOS 1 Con sistema filtro merv 11. merv 17.  (22 x 22 x 6").Incluyen bases soportes</t>
  </si>
  <si>
    <t>VHC-01.ventilador helico centrifugo 650 cfm  120/1/60 área 1 piso . Baños</t>
  </si>
  <si>
    <t>VHC-02.ventilador helico centrifugo 450 cfm  120/1/60 área 1 piso . Baños</t>
  </si>
  <si>
    <t>VHC-03.ventilador helico centrifugo 850 cfm  120/1/60 área 1 piso . Baños</t>
  </si>
  <si>
    <t>Ducto en lamina galvanizada calibre 24, según planos y especificaciones para Extracción de sótano. Sótano + descargas unidades exterior</t>
  </si>
  <si>
    <t xml:space="preserve"> Difusor de suministro 12" x 12", cuatro vías, dámper regulador de volumen tipo , color blanco. 220 cfm</t>
  </si>
  <si>
    <t xml:space="preserve"> Difusor de suministro 9" x 9", cuatro vías, dámper regulador de volumen , color blanco. 180 cfm</t>
  </si>
  <si>
    <t>Rejillas de extracción aires 16"x 14" .con dámper de regulación de volumen tipo cubo color Blanca. 220 cfm</t>
  </si>
  <si>
    <t xml:space="preserve">Rejillas de extracción aires 12"x 10" .con dámper de regulación aletas opuestas color blanco. </t>
  </si>
  <si>
    <t xml:space="preserve">Rejillas de extracción aires 10"x 10" .con dámper de regulación aletas opuestas color blanco. </t>
  </si>
  <si>
    <t>Rejillas de extracción aires 8"x 8" .con dámper de regulación aletas opuestas color blanco. Tipo cubo. 100 cfm</t>
  </si>
  <si>
    <t>Rejillas de extracción aires 6"x 6" .con dámper de regulación aletas opuestas color blanco. Tipo cubo. 100 cfm</t>
  </si>
  <si>
    <t>Tubería de cobre 1.1/4"+ aislante Rubatex. Acople equipos -UMAS-VRF</t>
  </si>
  <si>
    <t>Tubería de cobre 3/4"+ aislante Rubatex. Acople equipos -UMAS-VRF</t>
  </si>
  <si>
    <t>Tubería de cobre 5/8"+ aislante Rubatex. Acople equipos -UMAS-VRF</t>
  </si>
  <si>
    <t>Tubería de cobre 1/2"+ aislante Rubatex. Acople equipos -UMAS-VRF</t>
  </si>
  <si>
    <t>Tubería de cobre 3/8"+ aislante Rubatex. Acople equipos -UMAS-VRF</t>
  </si>
  <si>
    <t>Tubería de cobre 1/4"+ aislante Rubatex. Acople equipos -UMAS-VRF</t>
  </si>
  <si>
    <t>Accesorios de tuberías de cobre Y_BRANCH . 1.1/4 "x 1.1/4" x 7/8"</t>
  </si>
  <si>
    <t>Accesorios de tuberías de cobre Y_BRANCH . 1.1/4 "x 7/8 x 7/8"</t>
  </si>
  <si>
    <t>Accesorios de tuberías de cobre Y_BRANCH . 1/2 "x 1/2" x 1/2"</t>
  </si>
  <si>
    <t>Accesorios de tuberías de cobre Y_BRANCH . 1/2 "x 3/8" x 3/8"</t>
  </si>
  <si>
    <t>filtros desecantes + válvulas mariposa + mirillas de liquido + Racores 1/2" x 1/2"</t>
  </si>
  <si>
    <t xml:space="preserve"> Controlador supervisor de red para 63 puntos 160 x 32 módulos</t>
  </si>
  <si>
    <t xml:space="preserve"> 05.07.01</t>
  </si>
  <si>
    <t xml:space="preserve"> 05.07.02</t>
  </si>
  <si>
    <t xml:space="preserve"> SUBESTACION BAJA TENSION</t>
  </si>
  <si>
    <t>SUMINISTRO E INSTALACIÓN SALIDA DE LLAMADO DE ENFERMERAS CON TUBERÍA Y ACCESORIOS  EMT DE 3/4" CAJA GALVANIZADA 4"X4" CON SUPLEMENTO</t>
  </si>
  <si>
    <t>SARDINELES EN CONCRETO 2500 PSI  0,12 M X 0,20 M, INCLUYE ACERO DE REFUERZO</t>
  </si>
  <si>
    <t xml:space="preserve"> 03.01.13</t>
  </si>
  <si>
    <t xml:space="preserve"> 03.01.15</t>
  </si>
  <si>
    <t xml:space="preserve"> SUMINISTRO E INSTALACIÓN DE ROCIADORES COLGANTE EMPOTRADO 1/2"/13MM</t>
  </si>
  <si>
    <t xml:space="preserve"> SUMINISTRO E INSTALACIÓN DE SIAMESA EN BRONCE D= 4" INCLUYE ACCESORIOS</t>
  </si>
  <si>
    <t xml:space="preserve"> EXCAVACION MANUAL EN MATERIAL COMUN HASTA 2 MTS</t>
  </si>
  <si>
    <t xml:space="preserve"> EXCAVACION MANUAL BAJO AGUA HASTA 2 MTS</t>
  </si>
  <si>
    <t xml:space="preserve"> 01.03.04</t>
  </si>
  <si>
    <t xml:space="preserve"> 01.03.05</t>
  </si>
  <si>
    <t>01.03.07</t>
  </si>
  <si>
    <t>01.03.08</t>
  </si>
  <si>
    <t xml:space="preserve"> 01.03.09</t>
  </si>
  <si>
    <t>CONSTRUCCIÓN CENTRO DE SALUD LORENZO DE ALDANA EN EL MUNICIPIO DE PASTO DEL DEPARTAMENTO DE NARIÑO</t>
  </si>
  <si>
    <t>ANALISIS DE PRECIOS CONSTRUCCIÓN CENTRO DE SALUD LORENZO DE ALDANA EN EL MUNICIPIO DE PASTO DEL DEPARTAMENTO DE NARIÑO</t>
  </si>
  <si>
    <t>ANALISIS DE PRECIOS UNITARIOS CONSTRUCCIÓN CENTRO DE SALUD LORENZO DE ALDANA EN EL MUNICIPIO DE PASTO DEL DEPARTAMENTO DE NARIÑO</t>
  </si>
  <si>
    <t xml:space="preserve"> EXCAVACION MANUAL EN MATERIAL COMUN H&gt; 2 MTS</t>
  </si>
  <si>
    <t xml:space="preserve"> CARCAMO EN CONCRETO 3000 PSI 0,35 M X 0,50 M INCLUYE REFUERZO, MARCO Y CONTRAMARCO EN ANGULO DE 2"</t>
  </si>
  <si>
    <t>CONCRETO PREMEZCLADO IMPERMEABILIZADO DE 3000 PSI PARA TANQUE DE ALMACENAMIENTO</t>
  </si>
  <si>
    <t xml:space="preserve"> SUMINISTRO Y MONTAJE DE CAJA EN PISO 0,60 m x 0,80 NORMA RS3-005 CON TAPA RS4-001. 13.2KV ANTIFRAUDE.INCLUYE OBRA CIVIL Y TODOS LOS MATERIALES</t>
  </si>
  <si>
    <t xml:space="preserve"> MUROS DE CONTENCION EN CONCRETO PREMEZCLADO DE 3000 PSI  E = 0,20 MTS.</t>
  </si>
  <si>
    <t xml:space="preserve"> CONCRETO DE LIMPIEZA  E = 0,05 M DE 2000 PSI</t>
  </si>
  <si>
    <t xml:space="preserve"> CONCRETO PREMEZCLADO PARA COLUMNAS DE 3000 PSI SECCIÓN 0,30 M X 0,30 M</t>
  </si>
  <si>
    <t xml:space="preserve"> CONCRETO PREMEZCLADO PARA COLUMNAS DE 3000 PSI SECCIÓN 0,50 M X 0,50 M</t>
  </si>
  <si>
    <t xml:space="preserve"> CONCRETO PREMEZCLADO PARA COLUMNAS DE 3000 PSI SECCIÓN 0,60 M X 0,60 M</t>
  </si>
  <si>
    <t xml:space="preserve">LOSA DE ENTREPISO EN CONCRETO PREMEZCLADO DE 3000PSI E=10 CM, INCLUYE LAMINA COLABORANTE Y ACERO DE RETRACCION  </t>
  </si>
  <si>
    <t xml:space="preserve"> CONCRETO  PREMEZCLADO  IMPERMEABILIZADO DE 3000 PSI  E=0,15 MT.PARA CUBIERTA CUARTO DE MAQUINAS ASCENSOR </t>
  </si>
  <si>
    <t>SISTEMA EYECTOR CUARTO DE MAQUINAS - MOTOBOMBA SUMERGIBLE DE 1 HP - 1 TABLERO DE CONTROL PARA DOS BOMBAS SUMERGIBLES CON ALARMA AUDIBLE</t>
  </si>
  <si>
    <t xml:space="preserve"> EQUIPO DE CALDERAS</t>
  </si>
  <si>
    <t xml:space="preserve"> BOMBA DE RECIRCULACION 1/2" (MOTOBOMBA SUMERGIBLE DE 1 HP - 1 TABLERO DE CONTROL PARA DOS BOMBAS SUMERGIBLES CON ALARMA AUDIBLE)</t>
  </si>
  <si>
    <t xml:space="preserve"> CAJA DE INSPECCION SANITARIA DE  0,80 M X 0,80 M X 0,80 M INCLUYE TAPA Y REPELLO IMPERMEABILIZADO</t>
  </si>
  <si>
    <t xml:space="preserve"> CAJA DE INSPECCION SANITARIA DE  0,60 M X 0,60 X 0,60 M INCLUYE TAPA Y REPELLO IMPERMEABILIZADO</t>
  </si>
  <si>
    <t xml:space="preserve"> TAPA REGISTRO 0,15 M X 0,15 M</t>
  </si>
  <si>
    <t xml:space="preserve"> SUMINISTRO E INSTALACION ALARMA DE AREA DE 1 SEÑALES FABRICACION NACIONAL</t>
  </si>
  <si>
    <t>PINTURA TRAFICO PARA DEMARCACION PARQUEADEROS PARA LINEA DE PISO Y COLUMNAS</t>
  </si>
  <si>
    <t>SUMINISTRO E INSTALACIÓN DE CERÁMICA TRAFICO PESADO DE 0,60 M X 0,60 M, ANTIDESLIZANTE COLORES BEIGE, CHOCOLATE Y  GRIS SEGÚN DISEÑO, INCLUYE EMBOQUILLADO</t>
  </si>
  <si>
    <t>SUMINISTRO E INSTALACION EN GRANITO PULIDO BLANCO PARA GRADAS HUELLA 0,27 M Y CONTRA HUELLA 0,17 M, INCLUYE DILATACION Y BARREDERA</t>
  </si>
  <si>
    <t xml:space="preserve"> ESCLUSAS CIELO RASO O TAPAS DE INSPECCION EN PVC Y/O PANEL YESO</t>
  </si>
  <si>
    <t xml:space="preserve"> AFINADO DE CUBIERTA EN MORTERO 1:4 PENDIENTADO, INCLUYE MEDIA CAÑA</t>
  </si>
  <si>
    <t>SUMINISTRO E INSTALACIÓN DE PUERTA CORREDIZA Y MARCO CON RIEL COLGANTE Y PARAL DE 2"X1" EN ALUMINIO COLOR BLANCO AJOENCHAPE Y VIDRIO OPALIZADO INCLUYE CHAPA Y MANIJA</t>
  </si>
  <si>
    <t xml:space="preserve"> PUERTA EN MADERA RECUBRIMIENTO EN PLOMO BLANCA PARA RX ODONTOLOGIA INC MARCO Y CHAPA</t>
  </si>
  <si>
    <t xml:space="preserve"> PUERTA TIPO P9 DOBLE HOJA ENTAMBORADA ELABORADA EN MELAMINA BLANCA Y LUCETA EN VIDRIO CRISTAL DE 0,70 M X 0,15 M SIN CERRADURAS CON BISAGRA DE PISO CON VAIVEN, INCLUYE GUARDA CAMILLA EN LAMINA DE ACERO </t>
  </si>
  <si>
    <t xml:space="preserve"> PUERTA TIPO P10 DOBLE HOJA ENTAMBORADA ELABORADA EN MELAMINA BLANCA Y LUCETA EN VIDRIO CRISTAL DE 0,70 M X 0,15 M SIN CERRADURAS CON BISAGRA DE PISO </t>
  </si>
  <si>
    <t xml:space="preserve"> PUERTA EN VIDRIO DE SEGURIDAD  E = 10 MM.  LOGO CON VINILO ADHESIVO  INC. CHAPA EN ACERO INOXIDABLE Y 2 MANIJAS EN TUBO EN ACERO INOXIBALE 2"</t>
  </si>
  <si>
    <t xml:space="preserve"> PUERTA CORREDIZA CON RIEL COLGANTE Y PARAL DE 2"X1" EN VIDRIO DE SEGURIDAD  E = 10 MM.  LOGO EN VINILO ADHESIVO INC RIELES COLGANTES</t>
  </si>
  <si>
    <t>SUMINISTRO E INSTALACIÓN DE PASS THRU EN ACERO INOXIDABLE PARA ESTERILIZACIÓN (0,5 M X 0,5 M X 0,5M)</t>
  </si>
  <si>
    <t xml:space="preserve">SUMINISTRO E INSTALACION ESPEJOS BISELADOS E= 0 4 MM. CON BORDE PULIDO Y FLOTADO, SEGÚN ESPECIFICACION </t>
  </si>
  <si>
    <t xml:space="preserve"> CONCRETO DE 3000 PSI PARA DINTELES DESCOLGADOS 0 ,15 M  X 0,20 M  </t>
  </si>
  <si>
    <t xml:space="preserve">COLUMNETA EN CONCRETO DE 3.000 PSI DE 0.12 M * 0.15 M. PARA CONFINAMIENTO DE ESTRUCTURA . </t>
  </si>
  <si>
    <t>VIGA CINTA DE AMARRE EN CONCRETO DE 3.000 PSI DE 0.12 M * 0.15 M. PARA CONFINAMIENTO DE ESTRUCTURA</t>
  </si>
  <si>
    <t xml:space="preserve"> CONCRETO PREMEZCLADO PARA LOSA DE CONTRAPISO DE 3000 PSI E=0,10 MT. INCLUYE MALLA ELECTROSOLDAD DE 8MM  </t>
  </si>
  <si>
    <t xml:space="preserve">LOSA PARA CUBIERTA EN CONCRETO PREMEZCLADO IMPERMEABILIZADO DE 3000 PSI  E=0,10 MT.  INCLUYE LAMINA COLABORANTE Y ACERO DE RETRACCION </t>
  </si>
  <si>
    <t>MESONES EN CONCRETO DE 2500 PSI, DOBLE MESON ACABADO EN MARMOL. ANCHO PLACA SUPERIOR 0,26 M Y PLACA INFERIOR 0,55 M (INCLUYEN MEDIA CAÑA, Y FALDON O NARIZ) MUROS LATERLAES (0,55 M X 0,78 M X 0,10) Y MURO FRONTAL (0,98 M X 1,00 M X 0,10 M)  REPELLADOS, ESTUCADOS Y PINTADOS POR TODAS LAS CARAS</t>
  </si>
  <si>
    <t>MESONES EN CONCRETO DE 2500 PSI. DOBLE MESON CON ACABADO EN GRANITO PULIDO. ANCHO PLACA SUPERIOR 0,26 M Y PLACA INFERIOR 0,55 M (INCLUYEN MEDIA CAÑA, Y FALDON O NARIZ) MUROS LATERLAES (0,55 M X 0,78 M X 0,10) Y MURO FRONTAL (0,98 M X 1,00 M X 0,10 M)  REPELLADOS, ESTUCADOS Y PINTADOS POR TODAS LAS CARAS.</t>
  </si>
  <si>
    <t>CONCRETO ESCOBEADO PARA ANDENES DE 2500PSI  E= 0.10 M. INCLUYE MALLA ELECTROSOLDADA 5MM</t>
  </si>
  <si>
    <t xml:space="preserve"> REGISTRO DE CORTE TIPO PESADO EN COBRE DIAM. 1/2"</t>
  </si>
  <si>
    <t xml:space="preserve"> REGISTRO DE CORTE TIPO PESADO EN COBRE DIAM. 3/4"</t>
  </si>
  <si>
    <t xml:space="preserve"> REGISTRO DE CORTE TIPO PESADO EN COBRE DIAM. 1"</t>
  </si>
  <si>
    <t xml:space="preserve"> REGISTRO CORTINA EN COBRE DIAM. 1 1/4"</t>
  </si>
  <si>
    <t>LLAVE TERMINAL DE 1/2" PARA ACOPLE. APARATOS SANITARIOS</t>
  </si>
  <si>
    <t xml:space="preserve"> TUBERIA DE COBRE TIPO L 1 1/4". INCLUYE ACCESORIOS Y AISLAMIENTO TERMICO</t>
  </si>
  <si>
    <t xml:space="preserve"> TUBERIA DE COBRE TIPO L 3/4". INCLUYE ACCESORIOS Y AISLAMIENTO TERMICO</t>
  </si>
  <si>
    <t xml:space="preserve"> TUBERIA DE COBRE TIPO L 1". INCLUYE ACCESORIOS Y AISLAMIENTO TERMICO</t>
  </si>
  <si>
    <t xml:space="preserve"> PUNTOS HIDRÁULICOS DE AGUA CALIENTE EN  CPVC- PRESIÓN</t>
  </si>
  <si>
    <t>SUMINISTRO E INSTALACION CENTRAL DE CALENTAMIENTO A GAS 500 LTS, PARA SUMINITRO AGUA CALIENTE SIMULTANEA HASTA 40 PUNTOS&gt;</t>
  </si>
  <si>
    <t xml:space="preserve"> TABLERO CONTROL DE TEMPERATURA RED CON CAJA EN LAMINA EN COLD ROLLED</t>
  </si>
  <si>
    <t>FILTRO DRENANTE DETRÁS DE MURO CON GEOTEXTIL NT 1600 0,50M X 1,20 M INCLUYE EXCAVACION Y TUBERIA DE DRENAJE</t>
  </si>
  <si>
    <t xml:space="preserve"> SOPORTE Y TUBO CORTINERO DE 1/2" EN ALUMINIO BLANCO  </t>
  </si>
  <si>
    <t xml:space="preserve">SUMINISTRO E INSTALACION EQUIPO CENTRAL MEDICA DE VACIO DUPLEX CON TABLERO ESTANDAR Y TANQUE HORIZONTAL DE ACUERDO A DISEÑOS </t>
  </si>
  <si>
    <t>Suministro e instalación de Rack General R1</t>
  </si>
  <si>
    <t>SUMINISTRO E INSTALACIÓN SALIDA PARA VOZ Y DATOS CON TUBERÍA Y ACCESORIOS  EMT DE 1" CAJA GALVANIZADA 4"X4" CON SUPLEMENTO SIN ALAMBRAR</t>
  </si>
  <si>
    <t xml:space="preserve"> SUMINISTRO E INSTALACION EQUIPO COMPRESOR DE AIRE PARA ODONTOLOGIA DE 3 HP DE 108 LTS</t>
  </si>
  <si>
    <t>VALVULAS PARA  OXIGENO Y VACIO</t>
  </si>
  <si>
    <t>DISEÑO, CONSTRUCCIÓN Y/ O DOTACIÓN  PTAR  (INC. INSTALACIONES HIDROSANITARIAS, POZO EYECTOR Y CONEXIÓN FINAL A LA RED PÚBLICA )</t>
  </si>
  <si>
    <t xml:space="preserve">IMPLEMENTACIÓN PAPSO </t>
  </si>
  <si>
    <t>SUBTOTAL PRELIMINARES</t>
  </si>
  <si>
    <t>SUBTOTAL CIMENTACIONES</t>
  </si>
  <si>
    <t>SUBTOTAL ESTRUCTURA</t>
  </si>
  <si>
    <t>SUBTOTAL  INSTALACIONES HIDROSANITARIAS Y GAS</t>
  </si>
  <si>
    <t>SUBTOTAL INSTALACIONES ELECTRICAS</t>
  </si>
  <si>
    <t>SUBTOTAL SISTEMA DE AIRE ACONDICIONADO Y VENTILACION MECANICA</t>
  </si>
  <si>
    <t>SUBTOTAL SISTEMA DE GASES MEDICINALES</t>
  </si>
  <si>
    <t>SUBTOTAL MAMPOSTERIA</t>
  </si>
  <si>
    <t>SUBTOTAL PAÑETES Y PINTURAS</t>
  </si>
  <si>
    <t>SUBTOTAL  PISOS Y ENCHAPES</t>
  </si>
  <si>
    <t>SUBTOTAL CARPINTERIA METALICA- ALUMINIO Y MADERA</t>
  </si>
  <si>
    <t>SUBTOTAL ASEO GENERALL</t>
  </si>
  <si>
    <t xml:space="preserve"> 16.01.01</t>
  </si>
  <si>
    <t xml:space="preserve">SUBTOTAL IMPLEMENTACIÓN PAPSO </t>
  </si>
  <si>
    <t>FECHA: ABRIL DE 2021</t>
  </si>
  <si>
    <t xml:space="preserve"> MEDIA CAÑA EN GRANITO PULIDO  0,10 M X 0,10 M PARA AREAS DE LABORATORIO, VACUNACIÓN, ODONTOLOGIA Y ESTERILIZACIÓN</t>
  </si>
  <si>
    <t>'CIELO RASO PLANO EN PANEL YESO DE 1/2"  RESISTENTE A LA HUMEDAD Y FUEGO INCLUYE ESTRUCTURA (ESTERILIZACION, ODONTOLOGIA  LABORATORIO, URGENCIAS, VACUNACIÓN Y ZONAS HUMEDAS)</t>
  </si>
  <si>
    <t>CIELO RASO PVC BLANCO MATE,  INCLUYE ESTRUCTURA Y REMATES (AREAS COMUNES, PASILLOS, CONSULTORIOS, CONSULTA EXTERNA Y AREAS NO ESTERILES)</t>
  </si>
  <si>
    <t xml:space="preserve"> CUBIERTA TIPO POLICARBONATO ALVEOLAR DE 8MM PARA MARQUESINAS Y VACIO PRINCIPAL INC. FLANCHES EN LÁMINA GALVANIZADA C-30</t>
  </si>
  <si>
    <t>ASCENSOR CAMILLERO DE DOBLE SALIDA, 3 PARADAS CAPACIDAD 1050 KG- 14 PASAJEROS, DE ULTIMA TECNOLOGIA INCLUYE INSTALACION Y PUESTA EN MARCHA Y FUNCIONAMIENTO, NO INCLUYE CUARTO DE MAQUINAS</t>
  </si>
  <si>
    <t>13.05.02</t>
  </si>
  <si>
    <t xml:space="preserve">SUMINISTRO E INSTALACION DE SEÑALETICA EN ACRILICO DE 4MM INC. LOGO INSTITUCIONAL,  CORTE LASSER, IMPRESIÓN DIGITAL PARA EXTERIOR Y IMPRESIÓN TIPO ESPEJO </t>
  </si>
  <si>
    <t>13.05.03</t>
  </si>
  <si>
    <t>SUMINISTRO E INSTALACION DE PLANTAS ORNAMENTALES INC. MATERA Y TIERRA ABONADA</t>
  </si>
  <si>
    <t xml:space="preserve">Suministro, transporte e instalación de reflector LED de uso externo de 150 W </t>
  </si>
  <si>
    <t xml:space="preserve"> 05.01.05</t>
  </si>
  <si>
    <t>13.05.04</t>
  </si>
  <si>
    <t xml:space="preserve">SUMINISTRO E INSTALACION DE AVISO INSTITUCIONAL  DE 8M X 1,50 M,  EN ACRILICO 6 MM,  CORTE LASSER, IMPRESIÓN DIGITAL PARA EXTERIOR, CON ILUMINACIÓN LED EN LA PARTE POSTERIOR  </t>
  </si>
  <si>
    <t xml:space="preserve"> SISTEMA DE AIRE ACONDICIONADO Y VENTILACION MECANICA PARA LAS AREAS DE ESTERILIZACIÓN, SALA ERA, SALA ERA, LABORATORIO Y URGENCIAS</t>
  </si>
  <si>
    <t>FECHA:  JUNIO DE 2021</t>
  </si>
  <si>
    <t>TOTAL OBRA</t>
  </si>
  <si>
    <t>ANEXO No 1</t>
  </si>
  <si>
    <t>PRESUPUESTO DE OBRA</t>
  </si>
  <si>
    <t>TOTAL COSTOS DE OBRA DIRECTO + INDIRECTO</t>
  </si>
  <si>
    <t>NOTA:  ESTE DOCUMENTO ES UNA HERRAMIENTA DE APOYO, POR LO TANTO ES RESPONSABILIDAD DEL PROPONETE LA VERIFICACIÓN DE LA DESCRIPCION, UNIDAD Y CANTIDAD DE CADA ITEM RESPECTO AL PRESUPUESTO OFICIAL. LA ENTIDAD NO ASUME RESPONSABILIDADES POR OMISIONES Y ERRORES RESPECTO A LA INFORMACIÓN AQUI SUMINISTRADA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</si>
</sst>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_-* #,##0.00_-;\-* #,##0.00_-;_-* &quot;-&quot;??_-;_-@_-"/>
    <numFmt numFmtId="167" formatCode="_-&quot;$&quot;\ * #,##0_-;\-&quot;$&quot;\ * #,##0_-;_-&quot;$&quot;\ * &quot;-&quot;_-;_-@_-"/>
    <numFmt numFmtId="168" formatCode="_-&quot;$&quot;\ * #,##0.00_-;\-&quot;$&quot;\ * #,##0.00_-;_-&quot;$&quot;\ * &quot;-&quot;??_-;_-@_-"/>
    <numFmt numFmtId="169" formatCode="###,###"/>
    <numFmt numFmtId="170" formatCode="_ * #,##0.00_ ;_ * \-#,##0.00_ ;_ * &quot;-&quot;??_ ;_ @_ "/>
    <numFmt numFmtId="171" formatCode="0.000"/>
    <numFmt numFmtId="172" formatCode="_(&quot;$&quot;* #,##0.00_);_(&quot;$&quot;* \(#,##0.00\);_(&quot;$&quot;* &quot;-&quot;??_);_(@_)"/>
    <numFmt numFmtId="173" formatCode="#,##0.000"/>
    <numFmt numFmtId="174" formatCode="_(* #,##0.000_);_(* \(#,##0.000\);_(* &quot;-&quot;??_);_(@_)"/>
    <numFmt numFmtId="175" formatCode="_-* #,##0.00_-;\-* #,##0.00_-;_-* &quot;-&quot;_-;_-@_-"/>
    <numFmt numFmtId="176" formatCode="0.0"/>
  </numFmts>
  <fonts count="6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indexed="8"/>
      <name val="Arial"/>
      <family val="2"/>
    </font>
    <font>
      <sz val="8"/>
      <color indexed="8"/>
      <name val="Courier New"/>
      <family val="1"/>
    </font>
    <font>
      <b/>
      <sz val="8"/>
      <color indexed="8"/>
      <name val="Arial Narrow"/>
      <family val="2"/>
    </font>
    <font>
      <b/>
      <sz val="9"/>
      <color indexed="8"/>
      <name val="Arial Narrow"/>
      <family val="2"/>
    </font>
    <font>
      <b/>
      <sz val="8"/>
      <color indexed="8"/>
      <name val="Arial"/>
      <family val="2"/>
    </font>
    <font>
      <sz val="8"/>
      <color indexed="8"/>
      <name val="Arial Narrow"/>
      <family val="2"/>
    </font>
    <font>
      <sz val="8"/>
      <name val="Calibri"/>
      <family val="2"/>
      <scheme val="minor"/>
    </font>
    <font>
      <b/>
      <sz val="10"/>
      <color indexed="9"/>
      <name val="Verdana"/>
      <family val="2"/>
    </font>
    <font>
      <sz val="9"/>
      <color indexed="8"/>
      <name val="Arial Narrow"/>
      <family val="2"/>
    </font>
    <font>
      <b/>
      <sz val="8"/>
      <name val="Arial"/>
      <family val="2"/>
    </font>
    <font>
      <b/>
      <sz val="14"/>
      <color indexed="8"/>
      <name val="Agency FB"/>
      <family val="2"/>
    </font>
    <font>
      <sz val="10"/>
      <color indexed="8"/>
      <name val="Arial"/>
      <family val="2"/>
    </font>
    <font>
      <b/>
      <sz val="10"/>
      <color indexed="8"/>
      <name val="Agency FB"/>
      <family val="2"/>
    </font>
    <font>
      <b/>
      <sz val="12"/>
      <color indexed="8"/>
      <name val="Agency FB"/>
      <family val="2"/>
    </font>
    <font>
      <sz val="8"/>
      <color rgb="FFFF0000"/>
      <name val="Arial"/>
      <family val="2"/>
    </font>
    <font>
      <sz val="8"/>
      <name val="Arial"/>
      <family val="2"/>
    </font>
    <font>
      <sz val="8"/>
      <color theme="1"/>
      <name val="Arial"/>
      <family val="2"/>
    </font>
    <font>
      <sz val="8"/>
      <color rgb="FFFF0000"/>
      <name val="Courier New"/>
      <family val="1"/>
    </font>
    <font>
      <b/>
      <sz val="10"/>
      <name val="Arial"/>
      <family val="2"/>
    </font>
    <font>
      <b/>
      <sz val="14"/>
      <color indexed="9"/>
      <name val="Verdana"/>
      <family val="2"/>
    </font>
    <font>
      <sz val="6"/>
      <color indexed="8"/>
      <name val="Arial"/>
      <family val="2"/>
    </font>
    <font>
      <sz val="8"/>
      <color indexed="8"/>
      <name val="Arial "/>
    </font>
    <font>
      <sz val="8"/>
      <color rgb="FFFF0000"/>
      <name val="Arial "/>
    </font>
    <font>
      <b/>
      <sz val="8"/>
      <color indexed="8"/>
      <name val="Arial "/>
    </font>
    <font>
      <b/>
      <sz val="12"/>
      <color indexed="8"/>
      <name val="Arial "/>
    </font>
    <font>
      <b/>
      <sz val="14"/>
      <color indexed="8"/>
      <name val="Arial "/>
    </font>
    <font>
      <sz val="6"/>
      <color indexed="8"/>
      <name val="Arial "/>
    </font>
    <font>
      <sz val="6"/>
      <color rgb="FFFF0000"/>
      <name val="Arial "/>
    </font>
    <font>
      <sz val="8"/>
      <name val="Arial "/>
    </font>
    <font>
      <b/>
      <sz val="8"/>
      <name val="Arial "/>
    </font>
    <font>
      <sz val="8"/>
      <color theme="1"/>
      <name val="Arial "/>
    </font>
    <font>
      <sz val="10"/>
      <color indexed="8"/>
      <name val="Arial "/>
    </font>
    <font>
      <b/>
      <sz val="10"/>
      <color indexed="8"/>
      <name val="Arial "/>
    </font>
    <font>
      <sz val="9"/>
      <color theme="1"/>
      <name val="Arial "/>
    </font>
    <font>
      <b/>
      <sz val="9"/>
      <color rgb="FF000000"/>
      <name val="Arial Narrow"/>
      <family val="2"/>
    </font>
    <font>
      <b/>
      <sz val="9"/>
      <name val="Arial Narrow"/>
      <family val="2"/>
    </font>
    <font>
      <sz val="8"/>
      <color rgb="FFFF0000"/>
      <name val="Arial Narrow"/>
      <family val="2"/>
    </font>
    <font>
      <sz val="9"/>
      <color theme="1"/>
      <name val="Arial Narrow"/>
      <family val="2"/>
    </font>
    <font>
      <b/>
      <sz val="8"/>
      <color theme="1"/>
      <name val="Arial"/>
      <family val="2"/>
    </font>
    <font>
      <sz val="8"/>
      <name val="Arial Narrow"/>
      <family val="2"/>
    </font>
    <font>
      <b/>
      <sz val="8"/>
      <color indexed="8"/>
      <name val="Courier New"/>
      <family val="1"/>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EFEFE"/>
        <bgColor indexed="64"/>
      </patternFill>
    </fill>
    <fill>
      <patternFill patternType="solid">
        <fgColor rgb="FFD0D0D0"/>
        <bgColor indexed="64"/>
      </patternFill>
    </fill>
    <fill>
      <patternFill patternType="solid">
        <fgColor rgb="FFFCFCFC"/>
        <bgColor indexed="64"/>
      </patternFill>
    </fill>
    <fill>
      <patternFill patternType="solid">
        <fgColor rgb="FFF7F7F7"/>
        <bgColor indexed="64"/>
      </patternFill>
    </fill>
    <fill>
      <patternFill patternType="solid">
        <fgColor rgb="FFAEFF5C"/>
        <bgColor indexed="64"/>
      </patternFill>
    </fill>
    <fill>
      <patternFill patternType="solid">
        <fgColor rgb="FFF2D69E"/>
        <bgColor indexed="64"/>
      </patternFill>
    </fill>
    <fill>
      <patternFill patternType="solid">
        <fgColor rgb="FFFDFDFD"/>
        <bgColor indexed="64"/>
      </patternFill>
    </fill>
    <fill>
      <patternFill patternType="solid">
        <fgColor rgb="FFF2F2F2"/>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18"/>
        <bgColor indexed="64"/>
      </patternFill>
    </fill>
    <fill>
      <patternFill patternType="solid">
        <fgColor theme="0"/>
        <bgColor indexed="64"/>
      </patternFill>
    </fill>
    <fill>
      <patternFill patternType="solid">
        <fgColor rgb="FFFF0000"/>
        <bgColor indexed="64"/>
      </patternFill>
    </fill>
  </fills>
  <borders count="2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auto="1"/>
      </top>
      <bottom style="thin">
        <color rgb="FF808080"/>
      </bottom>
      <diagonal/>
    </border>
    <border>
      <left style="thin">
        <color rgb="FF808080"/>
      </left>
      <right style="medium">
        <color auto="1"/>
      </right>
      <top style="medium">
        <color auto="1"/>
      </top>
      <bottom style="thin">
        <color rgb="FF808080"/>
      </bottom>
      <diagonal/>
    </border>
    <border>
      <left style="medium">
        <color auto="1"/>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medium">
        <color auto="1"/>
      </left>
      <right style="medium">
        <color auto="1"/>
      </right>
      <top/>
      <bottom style="medium">
        <color auto="1"/>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thin">
        <color rgb="FF808080"/>
      </left>
      <right style="medium">
        <color auto="1"/>
      </right>
      <top style="thin">
        <color rgb="FF808080"/>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rgb="FF808080"/>
      </bottom>
      <diagonal/>
    </border>
    <border>
      <left style="medium">
        <color auto="1"/>
      </left>
      <right style="medium">
        <color auto="1"/>
      </right>
      <top style="thin">
        <color rgb="FF808080"/>
      </top>
      <bottom style="medium">
        <color auto="1"/>
      </bottom>
      <diagonal/>
    </border>
    <border>
      <left style="medium">
        <color auto="1"/>
      </left>
      <right style="thin">
        <color rgb="FF808080"/>
      </right>
      <top style="medium">
        <color auto="1"/>
      </top>
      <bottom style="medium">
        <color auto="1"/>
      </bottom>
      <diagonal/>
    </border>
    <border>
      <left style="thin">
        <color rgb="FF808080"/>
      </left>
      <right style="thin">
        <color rgb="FF808080"/>
      </right>
      <top style="medium">
        <color auto="1"/>
      </top>
      <bottom style="medium">
        <color auto="1"/>
      </bottom>
      <diagonal/>
    </border>
    <border>
      <left style="thin">
        <color rgb="FF808080"/>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rgb="FF808080"/>
      </top>
      <bottom style="thin">
        <color rgb="FF808080"/>
      </bottom>
      <diagonal/>
    </border>
    <border>
      <left style="thin">
        <color auto="1"/>
      </left>
      <right style="thin">
        <color auto="1"/>
      </right>
      <top style="thin">
        <color auto="1"/>
      </top>
      <bottom style="thin">
        <color auto="1"/>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808080"/>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808080"/>
      </left>
      <right/>
      <top style="thin">
        <color rgb="FF808080"/>
      </top>
      <bottom style="thin">
        <color rgb="FF808080"/>
      </bottom>
      <diagonal/>
    </border>
    <border>
      <left style="medium">
        <color auto="1"/>
      </left>
      <right style="thin">
        <color rgb="FF808080"/>
      </right>
      <top style="medium">
        <color auto="1"/>
      </top>
      <bottom/>
      <diagonal/>
    </border>
    <border>
      <left style="thin">
        <color rgb="FF808080"/>
      </left>
      <right style="thin">
        <color rgb="FF808080"/>
      </right>
      <top style="medium">
        <color auto="1"/>
      </top>
      <bottom/>
      <diagonal/>
    </border>
    <border>
      <left style="thin">
        <color rgb="FF808080"/>
      </left>
      <right style="medium">
        <color auto="1"/>
      </right>
      <top style="medium">
        <color auto="1"/>
      </top>
      <bottom/>
      <diagonal/>
    </border>
    <border>
      <left style="medium">
        <color auto="1"/>
      </left>
      <right style="thin">
        <color rgb="FF808080"/>
      </right>
      <top/>
      <bottom style="medium">
        <color auto="1"/>
      </bottom>
      <diagonal/>
    </border>
    <border>
      <left style="thin">
        <color rgb="FF808080"/>
      </left>
      <right style="thin">
        <color rgb="FF808080"/>
      </right>
      <top/>
      <bottom style="medium">
        <color auto="1"/>
      </bottom>
      <diagonal/>
    </border>
    <border>
      <left style="thin">
        <color rgb="FF808080"/>
      </left>
      <right style="medium">
        <color auto="1"/>
      </right>
      <top/>
      <bottom style="medium">
        <color auto="1"/>
      </bottom>
      <diagonal/>
    </border>
    <border>
      <left style="medium">
        <color auto="1"/>
      </left>
      <right style="medium">
        <color auto="1"/>
      </right>
      <top/>
      <bottom style="thin">
        <color rgb="FF808080"/>
      </bottom>
      <diagonal/>
    </border>
    <border>
      <left style="medium">
        <color auto="1"/>
      </left>
      <right style="thin">
        <color rgb="FF808080"/>
      </right>
      <top style="thin">
        <color rgb="FF808080"/>
      </top>
      <bottom style="thin">
        <color auto="1"/>
      </bottom>
      <diagonal/>
    </border>
    <border>
      <left style="thin">
        <color rgb="FF808080"/>
      </left>
      <right style="medium">
        <color auto="1"/>
      </right>
      <top style="thin">
        <color rgb="FF808080"/>
      </top>
      <bottom style="thin">
        <color auto="1"/>
      </bottom>
      <diagonal/>
    </border>
    <border>
      <left style="thin">
        <color rgb="FF808080"/>
      </left>
      <right style="thin">
        <color rgb="FF808080"/>
      </right>
      <top style="thin">
        <color rgb="FF808080"/>
      </top>
      <bottom style="thin">
        <color auto="1"/>
      </bottom>
      <diagonal/>
    </border>
    <border>
      <left style="medium">
        <color auto="1"/>
      </left>
      <right style="thin">
        <color rgb="FF808080"/>
      </right>
      <top style="thin">
        <color rgb="FF808080"/>
      </top>
      <bottom/>
      <diagonal/>
    </border>
    <border>
      <left style="thin">
        <color rgb="FF808080"/>
      </left>
      <right style="medium">
        <color auto="1"/>
      </right>
      <top style="thin">
        <color rgb="FF80808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rgb="FF808080"/>
      </right>
      <top style="thin">
        <color auto="1"/>
      </top>
      <bottom style="medium">
        <color auto="1"/>
      </bottom>
      <diagonal/>
    </border>
    <border>
      <left style="thin">
        <color rgb="FF808080"/>
      </left>
      <right style="medium">
        <color auto="1"/>
      </right>
      <top style="thin">
        <color auto="1"/>
      </top>
      <bottom style="medium">
        <color auto="1"/>
      </bottom>
      <diagonal/>
    </border>
    <border>
      <left style="thin">
        <color rgb="FF808080"/>
      </left>
      <right style="thin">
        <color rgb="FF808080"/>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rgb="FF808080"/>
      </bottom>
      <diagonal/>
    </border>
    <border>
      <left/>
      <right style="thin">
        <color rgb="FF808080"/>
      </right>
      <top style="medium">
        <color auto="1"/>
      </top>
      <bottom style="thin">
        <color rgb="FF808080"/>
      </bottom>
      <diagonal/>
    </border>
    <border>
      <left/>
      <right/>
      <top/>
      <bottom style="thin">
        <color indexed="64"/>
      </bottom>
      <diagonal/>
    </border>
    <border>
      <left/>
      <right/>
      <top style="thin">
        <color rgb="FF808080"/>
      </top>
      <bottom/>
      <diagonal/>
    </border>
    <border>
      <left/>
      <right style="medium">
        <color auto="1"/>
      </right>
      <top style="thin">
        <color rgb="FF808080"/>
      </top>
      <bottom/>
      <diagonal/>
    </border>
    <border>
      <left style="medium">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auto="1"/>
      </left>
      <right/>
      <top style="thin">
        <color rgb="FF808080"/>
      </top>
      <bottom style="thin">
        <color rgb="FF808080"/>
      </bottom>
      <diagonal/>
    </border>
    <border>
      <left/>
      <right/>
      <top style="thin">
        <color rgb="FF808080"/>
      </top>
      <bottom style="thin">
        <color rgb="FF808080"/>
      </bottom>
      <diagonal/>
    </border>
    <border>
      <left/>
      <right style="medium">
        <color auto="1"/>
      </right>
      <top style="thin">
        <color rgb="FF808080"/>
      </top>
      <bottom style="thin">
        <color rgb="FF808080"/>
      </bottom>
      <diagonal/>
    </border>
    <border>
      <left style="medium">
        <color auto="1"/>
      </left>
      <right style="thin">
        <color rgb="FF808080"/>
      </right>
      <top style="medium">
        <color auto="1"/>
      </top>
      <bottom style="thin">
        <color auto="1"/>
      </bottom>
      <diagonal/>
    </border>
    <border>
      <left style="thin">
        <color rgb="FF808080"/>
      </left>
      <right style="thin">
        <color rgb="FF808080"/>
      </right>
      <top style="medium">
        <color auto="1"/>
      </top>
      <bottom style="thin">
        <color auto="1"/>
      </bottom>
      <diagonal/>
    </border>
    <border>
      <left style="thin">
        <color rgb="FF808080"/>
      </left>
      <right style="medium">
        <color auto="1"/>
      </right>
      <top style="medium">
        <color auto="1"/>
      </top>
      <bottom style="thin">
        <color auto="1"/>
      </bottom>
      <diagonal/>
    </border>
    <border>
      <left style="medium">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medium">
        <color auto="1"/>
      </right>
      <top style="thin">
        <color auto="1"/>
      </top>
      <bottom style="thin">
        <color auto="1"/>
      </bottom>
      <diagonal/>
    </border>
    <border>
      <left style="medium">
        <color auto="1"/>
      </left>
      <right/>
      <top style="thin">
        <color rgb="FF808080"/>
      </top>
      <bottom style="medium">
        <color auto="1"/>
      </bottom>
      <diagonal/>
    </border>
    <border>
      <left/>
      <right style="thin">
        <color rgb="FF808080"/>
      </right>
      <top style="thin">
        <color rgb="FF808080"/>
      </top>
      <bottom style="medium">
        <color auto="1"/>
      </bottom>
      <diagonal/>
    </border>
    <border>
      <left/>
      <right style="thin">
        <color auto="1"/>
      </right>
      <top style="thin">
        <color auto="1"/>
      </top>
      <bottom style="thin">
        <color auto="1"/>
      </bottom>
      <diagonal/>
    </border>
    <border>
      <left style="thin">
        <color rgb="FF808080"/>
      </left>
      <right/>
      <top style="thin">
        <color rgb="FF808080"/>
      </top>
      <bottom style="medium">
        <color auto="1"/>
      </bottom>
      <diagonal/>
    </border>
    <border>
      <left style="thin">
        <color rgb="FF808080"/>
      </left>
      <right style="thin">
        <color rgb="FF808080"/>
      </right>
      <top/>
      <bottom style="thin">
        <color rgb="FF808080"/>
      </bottom>
      <diagonal/>
    </border>
    <border>
      <left/>
      <right/>
      <top style="medium">
        <color indexed="64"/>
      </top>
      <bottom style="thin">
        <color rgb="FF808080"/>
      </bottom>
      <diagonal/>
    </border>
    <border>
      <left/>
      <right/>
      <top style="thin">
        <color rgb="FF808080"/>
      </top>
      <bottom style="medium">
        <color indexed="64"/>
      </bottom>
      <diagonal/>
    </border>
    <border>
      <left style="thin">
        <color rgb="FF808080"/>
      </left>
      <right style="thin">
        <color rgb="FF808080"/>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rgb="FF808080"/>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medium">
        <color auto="1"/>
      </left>
      <right/>
      <top style="medium">
        <color auto="1"/>
      </top>
      <bottom style="thin">
        <color rgb="FF808080"/>
      </bottom>
      <diagonal/>
    </border>
    <border>
      <left style="thin">
        <color auto="1"/>
      </left>
      <right style="thin">
        <color auto="1"/>
      </right>
      <top style="thin">
        <color auto="1"/>
      </top>
      <bottom/>
      <diagonal/>
    </border>
    <border>
      <left style="thin">
        <color rgb="FF808080"/>
      </left>
      <right/>
      <top style="medium">
        <color auto="1"/>
      </top>
      <bottom style="thin">
        <color rgb="FF808080"/>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medium">
        <color auto="1"/>
      </right>
      <top/>
      <bottom style="thin">
        <color rgb="FF808080"/>
      </bottom>
      <diagonal/>
    </border>
    <border>
      <left/>
      <right style="thin">
        <color rgb="FF808080"/>
      </right>
      <top style="thin">
        <color rgb="FF808080"/>
      </top>
      <bottom/>
      <diagonal/>
    </border>
    <border>
      <left/>
      <right style="thin">
        <color rgb="FF808080"/>
      </right>
      <top/>
      <bottom style="thin">
        <color rgb="FF808080"/>
      </bottom>
      <diagonal/>
    </border>
    <border>
      <left style="thin">
        <color auto="1"/>
      </left>
      <right style="thin">
        <color auto="1"/>
      </right>
      <top/>
      <bottom style="thin">
        <color auto="1"/>
      </bottom>
      <diagonal/>
    </border>
    <border>
      <left style="thin">
        <color rgb="FF808080"/>
      </left>
      <right/>
      <top style="medium">
        <color indexed="64"/>
      </top>
      <bottom style="medium">
        <color indexed="64"/>
      </bottom>
      <diagonal/>
    </border>
    <border>
      <left style="medium">
        <color auto="1"/>
      </left>
      <right style="thin">
        <color rgb="FF808080"/>
      </right>
      <top/>
      <bottom style="thin">
        <color rgb="FF808080"/>
      </bottom>
      <diagonal/>
    </border>
    <border>
      <left style="medium">
        <color auto="1"/>
      </left>
      <right style="thin">
        <color rgb="FF808080"/>
      </right>
      <top/>
      <bottom style="thin">
        <color auto="1"/>
      </bottom>
      <diagonal/>
    </border>
    <border>
      <left style="thin">
        <color rgb="FF808080"/>
      </left>
      <right style="thin">
        <color rgb="FF808080"/>
      </right>
      <top/>
      <bottom style="thin">
        <color auto="1"/>
      </bottom>
      <diagonal/>
    </border>
    <border>
      <left style="thin">
        <color rgb="FF808080"/>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indexed="64"/>
      </right>
      <top/>
      <bottom style="thin">
        <color indexed="64"/>
      </bottom>
      <diagonal/>
    </border>
    <border>
      <left style="medium">
        <color auto="1"/>
      </left>
      <right style="thin">
        <color rgb="FF808080"/>
      </right>
      <top/>
      <bottom/>
      <diagonal/>
    </border>
    <border>
      <left style="thin">
        <color rgb="FF808080"/>
      </left>
      <right style="medium">
        <color auto="1"/>
      </right>
      <top/>
      <bottom/>
      <diagonal/>
    </border>
    <border>
      <left/>
      <right style="thin">
        <color rgb="FF808080"/>
      </right>
      <top/>
      <bottom style="medium">
        <color auto="1"/>
      </bottom>
      <diagonal/>
    </border>
    <border>
      <left style="thin">
        <color rgb="FF808080"/>
      </left>
      <right/>
      <top/>
      <bottom style="thin">
        <color rgb="FF808080"/>
      </bottom>
      <diagonal/>
    </border>
    <border>
      <left style="medium">
        <color auto="1"/>
      </left>
      <right/>
      <top/>
      <bottom style="thin">
        <color rgb="FF80808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auto="1"/>
      </left>
      <right/>
      <top style="thin">
        <color rgb="FF808080"/>
      </top>
      <bottom style="thin">
        <color auto="1"/>
      </bottom>
      <diagonal/>
    </border>
    <border>
      <left style="thin">
        <color rgb="FF808080"/>
      </left>
      <right/>
      <top style="thin">
        <color rgb="FF808080"/>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rgb="FF808080"/>
      </top>
      <bottom/>
      <diagonal/>
    </border>
    <border>
      <left style="medium">
        <color auto="1"/>
      </left>
      <right style="thin">
        <color auto="1"/>
      </right>
      <top style="medium">
        <color auto="1"/>
      </top>
      <bottom style="thin">
        <color rgb="FF808080"/>
      </bottom>
      <diagonal/>
    </border>
    <border>
      <left style="thin">
        <color auto="1"/>
      </left>
      <right style="thin">
        <color auto="1"/>
      </right>
      <top style="medium">
        <color auto="1"/>
      </top>
      <bottom style="thin">
        <color rgb="FF808080"/>
      </bottom>
      <diagonal/>
    </border>
    <border>
      <left style="thin">
        <color auto="1"/>
      </left>
      <right style="medium">
        <color auto="1"/>
      </right>
      <top style="medium">
        <color auto="1"/>
      </top>
      <bottom style="thin">
        <color rgb="FF808080"/>
      </bottom>
      <diagonal/>
    </border>
    <border>
      <left style="medium">
        <color auto="1"/>
      </left>
      <right style="thin">
        <color auto="1"/>
      </right>
      <top style="thin">
        <color rgb="FF808080"/>
      </top>
      <bottom style="thin">
        <color rgb="FF808080"/>
      </bottom>
      <diagonal/>
    </border>
    <border>
      <left style="thin">
        <color auto="1"/>
      </left>
      <right style="thin">
        <color auto="1"/>
      </right>
      <top style="thin">
        <color rgb="FF808080"/>
      </top>
      <bottom style="thin">
        <color rgb="FF808080"/>
      </bottom>
      <diagonal/>
    </border>
    <border>
      <left style="thin">
        <color auto="1"/>
      </left>
      <right style="medium">
        <color auto="1"/>
      </right>
      <top style="thin">
        <color rgb="FF808080"/>
      </top>
      <bottom style="thin">
        <color rgb="FF808080"/>
      </bottom>
      <diagonal/>
    </border>
    <border>
      <left style="medium">
        <color auto="1"/>
      </left>
      <right style="thin">
        <color auto="1"/>
      </right>
      <top style="thin">
        <color rgb="FF808080"/>
      </top>
      <bottom style="medium">
        <color auto="1"/>
      </bottom>
      <diagonal/>
    </border>
    <border>
      <left style="thin">
        <color auto="1"/>
      </left>
      <right style="thin">
        <color auto="1"/>
      </right>
      <top style="thin">
        <color rgb="FF808080"/>
      </top>
      <bottom style="medium">
        <color auto="1"/>
      </bottom>
      <diagonal/>
    </border>
    <border>
      <left style="thin">
        <color auto="1"/>
      </left>
      <right style="medium">
        <color auto="1"/>
      </right>
      <top style="thin">
        <color rgb="FF808080"/>
      </top>
      <bottom style="medium">
        <color auto="1"/>
      </bottom>
      <diagonal/>
    </border>
    <border>
      <left style="thin">
        <color auto="1"/>
      </left>
      <right/>
      <top style="medium">
        <color auto="1"/>
      </top>
      <bottom style="thin">
        <color rgb="FF808080"/>
      </bottom>
      <diagonal/>
    </border>
    <border>
      <left style="thin">
        <color auto="1"/>
      </left>
      <right/>
      <top style="thin">
        <color rgb="FF808080"/>
      </top>
      <bottom style="thin">
        <color rgb="FF808080"/>
      </bottom>
      <diagonal/>
    </border>
    <border>
      <left style="thin">
        <color auto="1"/>
      </left>
      <right/>
      <top style="thin">
        <color rgb="FF808080"/>
      </top>
      <bottom style="medium">
        <color auto="1"/>
      </bottom>
      <diagonal/>
    </border>
    <border>
      <left style="medium">
        <color indexed="64"/>
      </left>
      <right style="medium">
        <color indexed="64"/>
      </right>
      <top style="medium">
        <color indexed="64"/>
      </top>
      <bottom style="thin">
        <color auto="1"/>
      </bottom>
      <diagonal/>
    </border>
    <border>
      <left style="medium">
        <color rgb="FF808080"/>
      </left>
      <right style="thin">
        <color rgb="FF808080"/>
      </right>
      <top style="thin">
        <color rgb="FF808080"/>
      </top>
      <bottom style="medium">
        <color auto="1"/>
      </bottom>
      <diagonal/>
    </border>
    <border>
      <left/>
      <right style="thin">
        <color auto="1"/>
      </right>
      <top style="thin">
        <color rgb="FF808080"/>
      </top>
      <bottom style="thin">
        <color rgb="FF808080"/>
      </bottom>
      <diagonal/>
    </border>
    <border>
      <left/>
      <right style="thin">
        <color auto="1"/>
      </right>
      <top style="thin">
        <color rgb="FF808080"/>
      </top>
      <bottom style="medium">
        <color auto="1"/>
      </bottom>
      <diagonal/>
    </border>
    <border>
      <left style="thin">
        <color rgb="FF808080"/>
      </left>
      <right style="thin">
        <color rgb="FF808080"/>
      </right>
      <top style="thin">
        <color rgb="FF808080"/>
      </top>
      <bottom style="medium">
        <color rgb="FF808080"/>
      </bottom>
      <diagonal/>
    </border>
    <border>
      <left style="medium">
        <color auto="1"/>
      </left>
      <right style="thin">
        <color auto="1"/>
      </right>
      <top style="thin">
        <color auto="1"/>
      </top>
      <bottom/>
      <diagonal/>
    </border>
    <border>
      <left style="thin">
        <color rgb="FF808080"/>
      </left>
      <right/>
      <top/>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rgb="FF808080"/>
      </left>
      <right style="thin">
        <color rgb="FF808080"/>
      </right>
      <top style="thin">
        <color rgb="FF808080"/>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auto="1"/>
      </left>
      <right style="thin">
        <color rgb="FF808080"/>
      </right>
      <top style="thin">
        <color auto="1"/>
      </top>
      <bottom style="thin">
        <color indexed="64"/>
      </bottom>
      <diagonal/>
    </border>
    <border>
      <left style="thin">
        <color rgb="FF808080"/>
      </left>
      <right style="thin">
        <color rgb="FF808080"/>
      </right>
      <top style="thin">
        <color auto="1"/>
      </top>
      <bottom style="thin">
        <color indexed="64"/>
      </bottom>
      <diagonal/>
    </border>
    <border>
      <left style="thin">
        <color rgb="FF808080"/>
      </left>
      <right style="medium">
        <color auto="1"/>
      </right>
      <top style="thin">
        <color auto="1"/>
      </top>
      <bottom style="thin">
        <color indexed="64"/>
      </bottom>
      <diagonal/>
    </border>
    <border>
      <left/>
      <right style="thin">
        <color auto="1"/>
      </right>
      <top style="medium">
        <color auto="1"/>
      </top>
      <bottom/>
      <diagonal/>
    </border>
    <border>
      <left/>
      <right/>
      <top/>
      <bottom style="thin">
        <color rgb="FF808080"/>
      </bottom>
      <diagonal/>
    </border>
    <border>
      <left style="thin">
        <color auto="1"/>
      </left>
      <right/>
      <top style="thin">
        <color auto="1"/>
      </top>
      <bottom style="thin">
        <color auto="1"/>
      </bottom>
      <diagonal/>
    </border>
    <border>
      <left style="thin">
        <color theme="0" tint="-0.499984740745262"/>
      </left>
      <right/>
      <top/>
      <bottom style="thin">
        <color theme="0" tint="-0.499984740745262"/>
      </bottom>
      <diagonal/>
    </border>
    <border>
      <left style="thin">
        <color rgb="FF808080"/>
      </left>
      <right/>
      <top/>
      <bottom style="medium">
        <color auto="1"/>
      </bottom>
      <diagonal/>
    </border>
    <border>
      <left style="thin">
        <color theme="0" tint="-0.499984740745262"/>
      </left>
      <right style="thin">
        <color rgb="FF808080"/>
      </right>
      <top style="medium">
        <color auto="1"/>
      </top>
      <bottom style="medium">
        <color auto="1"/>
      </bottom>
      <diagonal/>
    </border>
    <border>
      <left/>
      <right style="medium">
        <color indexed="64"/>
      </right>
      <top style="thin">
        <color rgb="FF808080"/>
      </top>
      <bottom style="medium">
        <color indexed="64"/>
      </bottom>
      <diagonal/>
    </border>
    <border>
      <left/>
      <right style="medium">
        <color indexed="64"/>
      </right>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34998626667073579"/>
      </left>
      <right style="thin">
        <color theme="0" tint="-0.34998626667073579"/>
      </right>
      <top style="medium">
        <color auto="1"/>
      </top>
      <bottom style="thin">
        <color rgb="FF808080"/>
      </bottom>
      <diagonal/>
    </border>
    <border>
      <left style="thin">
        <color theme="0" tint="-0.34998626667073579"/>
      </left>
      <right style="thin">
        <color theme="0" tint="-0.34998626667073579"/>
      </right>
      <top style="thin">
        <color rgb="FF808080"/>
      </top>
      <bottom style="thin">
        <color rgb="FF808080"/>
      </bottom>
      <diagonal/>
    </border>
    <border>
      <left style="thin">
        <color theme="0" tint="-0.34998626667073579"/>
      </left>
      <right style="thin">
        <color theme="0" tint="-0.34998626667073579"/>
      </right>
      <top style="thin">
        <color rgb="FF808080"/>
      </top>
      <bottom style="medium">
        <color auto="1"/>
      </bottom>
      <diagonal/>
    </border>
    <border>
      <left style="thin">
        <color theme="0" tint="-0.34998626667073579"/>
      </left>
      <right style="thin">
        <color rgb="FF808080"/>
      </right>
      <top style="thin">
        <color rgb="FF808080"/>
      </top>
      <bottom style="medium">
        <color indexed="64"/>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thin">
        <color theme="0" tint="-0.34998626667073579"/>
      </left>
      <right style="thin">
        <color rgb="FF808080"/>
      </right>
      <top style="medium">
        <color auto="1"/>
      </top>
      <bottom style="thin">
        <color rgb="FF808080"/>
      </bottom>
      <diagonal/>
    </border>
    <border>
      <left style="thin">
        <color theme="0" tint="-0.34998626667073579"/>
      </left>
      <right style="thin">
        <color rgb="FF808080"/>
      </right>
      <top style="thin">
        <color rgb="FF808080"/>
      </top>
      <bottom style="thin">
        <color rgb="FF808080"/>
      </bottom>
      <diagonal/>
    </border>
    <border>
      <left/>
      <right style="thin">
        <color auto="1"/>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right style="thin">
        <color rgb="FF808080"/>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thin">
        <color rgb="FF808080"/>
      </right>
      <top style="medium">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top style="thin">
        <color rgb="FF808080"/>
      </top>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auto="1"/>
      </bottom>
      <diagonal/>
    </border>
    <border>
      <left/>
      <right style="thin">
        <color rgb="FF808080"/>
      </right>
      <top style="thin">
        <color auto="1"/>
      </top>
      <bottom style="thin">
        <color auto="1"/>
      </bottom>
      <diagonal/>
    </border>
    <border>
      <left/>
      <right style="thin">
        <color rgb="FF808080"/>
      </right>
      <top style="thin">
        <color auto="1"/>
      </top>
      <bottom style="medium">
        <color indexed="64"/>
      </bottom>
      <diagonal/>
    </border>
    <border>
      <left style="thin">
        <color rgb="FF808080"/>
      </left>
      <right style="medium">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rgb="FF808080"/>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rgb="FF808080"/>
      </left>
      <right style="thin">
        <color rgb="FF808080"/>
      </right>
      <top style="thin">
        <color auto="1"/>
      </top>
      <bottom style="thin">
        <color auto="1"/>
      </bottom>
      <diagonal/>
    </border>
    <border>
      <left style="thin">
        <color rgb="FF808080"/>
      </left>
      <right style="thin">
        <color rgb="FF808080"/>
      </right>
      <top style="thin">
        <color auto="1"/>
      </top>
      <bottom style="medium">
        <color indexed="64"/>
      </bottom>
      <diagonal/>
    </border>
  </borders>
  <cellStyleXfs count="5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165" fontId="18" fillId="0" borderId="0" applyFont="0" applyFill="0" applyBorder="0" applyAlignment="0" applyProtection="0"/>
    <xf numFmtId="170" fontId="18" fillId="0" borderId="0" applyFont="0" applyFill="0" applyBorder="0" applyAlignment="0" applyProtection="0"/>
    <xf numFmtId="0" fontId="18" fillId="0" borderId="0"/>
    <xf numFmtId="0" fontId="18" fillId="0" borderId="0"/>
    <xf numFmtId="0" fontId="26" fillId="43" borderId="0">
      <alignment horizontal="center" vertical="center" wrapText="1"/>
    </xf>
    <xf numFmtId="167"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18" fillId="0" borderId="0"/>
    <xf numFmtId="0" fontId="1" fillId="0" borderId="0"/>
    <xf numFmtId="0" fontId="38" fillId="43" borderId="159">
      <alignment horizontal="center" vertical="center" wrapText="1"/>
    </xf>
    <xf numFmtId="43" fontId="18"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cellStyleXfs>
  <cellXfs count="1598">
    <xf numFmtId="0" fontId="0" fillId="0" borderId="0" xfId="0"/>
    <xf numFmtId="0" fontId="19" fillId="0" borderId="0" xfId="0" applyNumberFormat="1" applyFont="1" applyFill="1" applyBorder="1" applyAlignment="1" applyProtection="1"/>
    <xf numFmtId="0" fontId="21" fillId="33" borderId="10" xfId="0" quotePrefix="1" applyNumberFormat="1" applyFont="1" applyFill="1" applyBorder="1" applyAlignment="1" applyProtection="1">
      <alignment horizontal="right"/>
    </xf>
    <xf numFmtId="0" fontId="20" fillId="35" borderId="11" xfId="0" quotePrefix="1" applyNumberFormat="1" applyFont="1" applyFill="1" applyBorder="1" applyAlignment="1" applyProtection="1">
      <alignment horizontal="left" vertical="top"/>
    </xf>
    <xf numFmtId="169" fontId="19" fillId="0" borderId="0" xfId="0" applyNumberFormat="1" applyFont="1" applyFill="1" applyBorder="1" applyAlignment="1" applyProtection="1"/>
    <xf numFmtId="0" fontId="20" fillId="35" borderId="14" xfId="0" quotePrefix="1" applyNumberFormat="1" applyFont="1" applyFill="1" applyBorder="1" applyAlignment="1" applyProtection="1">
      <alignment horizontal="left" vertical="top"/>
    </xf>
    <xf numFmtId="0" fontId="19" fillId="35" borderId="10" xfId="0" quotePrefix="1" applyNumberFormat="1" applyFont="1" applyFill="1" applyBorder="1" applyAlignment="1" applyProtection="1">
      <alignment horizontal="left" vertical="top"/>
    </xf>
    <xf numFmtId="0" fontId="20" fillId="35" borderId="17" xfId="0" quotePrefix="1" applyNumberFormat="1" applyFont="1" applyFill="1" applyBorder="1" applyAlignment="1" applyProtection="1">
      <alignment horizontal="left" vertical="top"/>
    </xf>
    <xf numFmtId="0" fontId="19" fillId="35" borderId="18" xfId="0" quotePrefix="1" applyNumberFormat="1" applyFont="1" applyFill="1" applyBorder="1" applyAlignment="1" applyProtection="1">
      <alignment horizontal="left" vertical="top"/>
    </xf>
    <xf numFmtId="169" fontId="19" fillId="36" borderId="19" xfId="0" applyNumberFormat="1" applyFont="1" applyFill="1" applyBorder="1" applyAlignment="1" applyProtection="1">
      <alignment horizontal="right"/>
    </xf>
    <xf numFmtId="0" fontId="21" fillId="33" borderId="10" xfId="0" quotePrefix="1" applyNumberFormat="1" applyFont="1" applyFill="1" applyBorder="1" applyAlignment="1" applyProtection="1">
      <alignment horizontal="left"/>
    </xf>
    <xf numFmtId="0" fontId="19" fillId="33" borderId="10" xfId="0" quotePrefix="1" applyNumberFormat="1" applyFont="1" applyFill="1" applyBorder="1" applyAlignment="1" applyProtection="1">
      <alignment horizontal="left" vertical="top"/>
    </xf>
    <xf numFmtId="0" fontId="19" fillId="40" borderId="11" xfId="0" quotePrefix="1" applyNumberFormat="1" applyFont="1" applyFill="1" applyBorder="1" applyAlignment="1" applyProtection="1">
      <alignment horizontal="right"/>
    </xf>
    <xf numFmtId="169" fontId="19" fillId="40" borderId="12" xfId="0" applyNumberFormat="1" applyFont="1" applyFill="1" applyBorder="1" applyAlignment="1" applyProtection="1">
      <alignment horizontal="right"/>
    </xf>
    <xf numFmtId="0" fontId="19" fillId="40" borderId="12" xfId="0" quotePrefix="1" applyNumberFormat="1" applyFont="1" applyFill="1" applyBorder="1" applyAlignment="1" applyProtection="1">
      <alignment horizontal="right"/>
    </xf>
    <xf numFmtId="0" fontId="19" fillId="40" borderId="13" xfId="0" quotePrefix="1" applyNumberFormat="1" applyFont="1" applyFill="1" applyBorder="1" applyAlignment="1" applyProtection="1">
      <alignment horizontal="right"/>
    </xf>
    <xf numFmtId="3" fontId="19" fillId="36" borderId="15" xfId="0" applyNumberFormat="1" applyFont="1" applyFill="1" applyBorder="1" applyAlignment="1" applyProtection="1">
      <alignment horizontal="right"/>
    </xf>
    <xf numFmtId="0" fontId="19" fillId="40" borderId="14" xfId="0" quotePrefix="1" applyNumberFormat="1" applyFont="1" applyFill="1" applyBorder="1" applyAlignment="1" applyProtection="1">
      <alignment horizontal="right"/>
    </xf>
    <xf numFmtId="169" fontId="19" fillId="40" borderId="10" xfId="0" applyNumberFormat="1" applyFont="1" applyFill="1" applyBorder="1" applyAlignment="1" applyProtection="1">
      <alignment horizontal="right"/>
    </xf>
    <xf numFmtId="0" fontId="19" fillId="40" borderId="10" xfId="0" quotePrefix="1" applyNumberFormat="1" applyFont="1" applyFill="1" applyBorder="1" applyAlignment="1" applyProtection="1">
      <alignment horizontal="right"/>
    </xf>
    <xf numFmtId="0" fontId="19" fillId="40" borderId="15" xfId="0" quotePrefix="1" applyNumberFormat="1" applyFont="1" applyFill="1" applyBorder="1" applyAlignment="1" applyProtection="1">
      <alignment horizontal="right"/>
    </xf>
    <xf numFmtId="169" fontId="19" fillId="40" borderId="14" xfId="0" applyNumberFormat="1" applyFont="1" applyFill="1" applyBorder="1" applyAlignment="1" applyProtection="1">
      <alignment horizontal="right"/>
    </xf>
    <xf numFmtId="169" fontId="19" fillId="40" borderId="15" xfId="0" applyNumberFormat="1" applyFont="1" applyFill="1" applyBorder="1" applyAlignment="1" applyProtection="1">
      <alignment horizontal="right"/>
    </xf>
    <xf numFmtId="169" fontId="19" fillId="40" borderId="17" xfId="0" applyNumberFormat="1" applyFont="1" applyFill="1" applyBorder="1" applyAlignment="1" applyProtection="1">
      <alignment horizontal="right"/>
    </xf>
    <xf numFmtId="0" fontId="19" fillId="40" borderId="18" xfId="0" quotePrefix="1" applyNumberFormat="1" applyFont="1" applyFill="1" applyBorder="1" applyAlignment="1" applyProtection="1">
      <alignment horizontal="right"/>
    </xf>
    <xf numFmtId="0" fontId="19" fillId="40" borderId="19" xfId="0" quotePrefix="1" applyNumberFormat="1" applyFont="1" applyFill="1" applyBorder="1" applyAlignment="1" applyProtection="1">
      <alignment horizontal="right"/>
    </xf>
    <xf numFmtId="0" fontId="23" fillId="39" borderId="10" xfId="0" quotePrefix="1" applyNumberFormat="1" applyFont="1" applyFill="1" applyBorder="1" applyAlignment="1" applyProtection="1">
      <alignment horizontal="right"/>
    </xf>
    <xf numFmtId="0" fontId="23" fillId="34" borderId="10" xfId="0" quotePrefix="1" applyNumberFormat="1" applyFont="1" applyFill="1" applyBorder="1" applyAlignment="1" applyProtection="1">
      <alignment horizontal="left"/>
    </xf>
    <xf numFmtId="169" fontId="19" fillId="34" borderId="10" xfId="0" applyNumberFormat="1" applyFont="1" applyFill="1" applyBorder="1" applyAlignment="1" applyProtection="1">
      <alignment horizontal="right"/>
    </xf>
    <xf numFmtId="169" fontId="19" fillId="38" borderId="23" xfId="0" applyNumberFormat="1" applyFont="1" applyFill="1" applyBorder="1" applyAlignment="1" applyProtection="1">
      <alignment horizontal="right"/>
    </xf>
    <xf numFmtId="169" fontId="19" fillId="38" borderId="24" xfId="0" applyNumberFormat="1" applyFont="1" applyFill="1" applyBorder="1" applyAlignment="1" applyProtection="1">
      <alignment horizontal="right"/>
    </xf>
    <xf numFmtId="169" fontId="19" fillId="38" borderId="25" xfId="0" applyNumberFormat="1" applyFont="1" applyFill="1" applyBorder="1" applyAlignment="1" applyProtection="1">
      <alignment horizontal="right"/>
    </xf>
    <xf numFmtId="3" fontId="19" fillId="36" borderId="19" xfId="0" applyNumberFormat="1" applyFont="1" applyFill="1" applyBorder="1" applyAlignment="1" applyProtection="1">
      <alignment horizontal="right"/>
    </xf>
    <xf numFmtId="0" fontId="19" fillId="40" borderId="17" xfId="0" quotePrefix="1" applyNumberFormat="1" applyFont="1" applyFill="1" applyBorder="1" applyAlignment="1" applyProtection="1">
      <alignment horizontal="right"/>
    </xf>
    <xf numFmtId="169" fontId="19" fillId="40" borderId="19" xfId="0" applyNumberFormat="1" applyFont="1" applyFill="1" applyBorder="1" applyAlignment="1" applyProtection="1">
      <alignment horizontal="right"/>
    </xf>
    <xf numFmtId="3" fontId="19" fillId="36" borderId="13" xfId="0" applyNumberFormat="1" applyFont="1" applyFill="1" applyBorder="1" applyAlignment="1" applyProtection="1">
      <alignment horizontal="right"/>
    </xf>
    <xf numFmtId="169" fontId="19" fillId="40" borderId="18" xfId="0" applyNumberFormat="1" applyFont="1" applyFill="1" applyBorder="1" applyAlignment="1" applyProtection="1">
      <alignment horizontal="right"/>
    </xf>
    <xf numFmtId="0" fontId="21" fillId="38" borderId="23" xfId="0" quotePrefix="1" applyNumberFormat="1" applyFont="1" applyFill="1" applyBorder="1" applyAlignment="1" applyProtection="1">
      <alignment horizontal="right"/>
    </xf>
    <xf numFmtId="0" fontId="21" fillId="38" borderId="24" xfId="0" quotePrefix="1" applyNumberFormat="1" applyFont="1" applyFill="1" applyBorder="1" applyAlignment="1" applyProtection="1">
      <alignment horizontal="right"/>
    </xf>
    <xf numFmtId="0" fontId="21" fillId="38" borderId="25" xfId="0" quotePrefix="1" applyNumberFormat="1" applyFont="1" applyFill="1" applyBorder="1" applyAlignment="1" applyProtection="1">
      <alignment horizontal="right"/>
    </xf>
    <xf numFmtId="0" fontId="20" fillId="35" borderId="23" xfId="0" quotePrefix="1" applyNumberFormat="1" applyFont="1" applyFill="1" applyBorder="1" applyAlignment="1" applyProtection="1">
      <alignment horizontal="left" vertical="top"/>
    </xf>
    <xf numFmtId="3" fontId="19" fillId="36" borderId="25" xfId="0" applyNumberFormat="1" applyFont="1" applyFill="1" applyBorder="1" applyAlignment="1" applyProtection="1">
      <alignment horizontal="right"/>
    </xf>
    <xf numFmtId="0" fontId="19" fillId="40" borderId="23" xfId="0" quotePrefix="1" applyNumberFormat="1" applyFont="1" applyFill="1" applyBorder="1" applyAlignment="1" applyProtection="1">
      <alignment horizontal="right"/>
    </xf>
    <xf numFmtId="0" fontId="19" fillId="40" borderId="24" xfId="0" quotePrefix="1" applyNumberFormat="1" applyFont="1" applyFill="1" applyBorder="1" applyAlignment="1" applyProtection="1">
      <alignment horizontal="right"/>
    </xf>
    <xf numFmtId="169" fontId="19" fillId="40" borderId="25" xfId="0" applyNumberFormat="1" applyFont="1" applyFill="1" applyBorder="1" applyAlignment="1" applyProtection="1">
      <alignment horizontal="right"/>
    </xf>
    <xf numFmtId="169" fontId="19" fillId="40" borderId="13" xfId="0" applyNumberFormat="1" applyFont="1" applyFill="1" applyBorder="1" applyAlignment="1" applyProtection="1">
      <alignment horizontal="right"/>
    </xf>
    <xf numFmtId="169" fontId="19" fillId="40" borderId="24" xfId="0" applyNumberFormat="1" applyFont="1" applyFill="1" applyBorder="1" applyAlignment="1" applyProtection="1">
      <alignment horizontal="right"/>
    </xf>
    <xf numFmtId="0" fontId="19" fillId="40" borderId="25" xfId="0" quotePrefix="1" applyNumberFormat="1" applyFont="1" applyFill="1" applyBorder="1" applyAlignment="1" applyProtection="1">
      <alignment horizontal="right"/>
    </xf>
    <xf numFmtId="0" fontId="19" fillId="35" borderId="12" xfId="0" quotePrefix="1" applyNumberFormat="1" applyFont="1" applyFill="1" applyBorder="1" applyAlignment="1" applyProtection="1">
      <alignment horizontal="left" vertical="top" wrapText="1"/>
    </xf>
    <xf numFmtId="0" fontId="19" fillId="35" borderId="10" xfId="0" quotePrefix="1" applyNumberFormat="1" applyFont="1" applyFill="1" applyBorder="1" applyAlignment="1" applyProtection="1">
      <alignment horizontal="left" vertical="top" wrapText="1"/>
    </xf>
    <xf numFmtId="0" fontId="22" fillId="33" borderId="10" xfId="0" quotePrefix="1" applyNumberFormat="1" applyFont="1" applyFill="1" applyBorder="1" applyAlignment="1" applyProtection="1">
      <alignment horizontal="left" vertical="top" wrapText="1"/>
    </xf>
    <xf numFmtId="0" fontId="20" fillId="35" borderId="42" xfId="0" quotePrefix="1" applyNumberFormat="1" applyFont="1" applyFill="1" applyBorder="1" applyAlignment="1" applyProtection="1">
      <alignment horizontal="left" vertical="top"/>
    </xf>
    <xf numFmtId="0" fontId="19" fillId="35" borderId="38" xfId="0" quotePrefix="1" applyNumberFormat="1" applyFont="1" applyFill="1" applyBorder="1" applyAlignment="1" applyProtection="1">
      <alignment horizontal="left" vertical="top" wrapText="1"/>
    </xf>
    <xf numFmtId="0" fontId="19" fillId="35" borderId="38" xfId="0" quotePrefix="1" applyNumberFormat="1" applyFont="1" applyFill="1" applyBorder="1" applyAlignment="1" applyProtection="1">
      <alignment horizontal="left"/>
    </xf>
    <xf numFmtId="169" fontId="19" fillId="36" borderId="43" xfId="0" applyNumberFormat="1" applyFont="1" applyFill="1" applyBorder="1" applyAlignment="1" applyProtection="1">
      <alignment horizontal="right"/>
    </xf>
    <xf numFmtId="0" fontId="20" fillId="35" borderId="44" xfId="0" quotePrefix="1" applyNumberFormat="1" applyFont="1" applyFill="1" applyBorder="1" applyAlignment="1" applyProtection="1">
      <alignment horizontal="left" vertical="top"/>
    </xf>
    <xf numFmtId="0" fontId="19" fillId="35" borderId="45" xfId="0" quotePrefix="1" applyNumberFormat="1" applyFont="1" applyFill="1" applyBorder="1" applyAlignment="1" applyProtection="1">
      <alignment horizontal="left"/>
    </xf>
    <xf numFmtId="169" fontId="19" fillId="36" borderId="46" xfId="0" applyNumberFormat="1" applyFont="1" applyFill="1" applyBorder="1" applyAlignment="1" applyProtection="1">
      <alignment horizontal="right"/>
    </xf>
    <xf numFmtId="169" fontId="19" fillId="0" borderId="0" xfId="0" applyNumberFormat="1" applyFont="1" applyFill="1" applyBorder="1" applyAlignment="1" applyProtection="1">
      <alignment horizontal="right"/>
    </xf>
    <xf numFmtId="0" fontId="23" fillId="0" borderId="0" xfId="0" quotePrefix="1" applyNumberFormat="1" applyFont="1" applyFill="1" applyBorder="1" applyAlignment="1" applyProtection="1">
      <alignment horizontal="right"/>
    </xf>
    <xf numFmtId="0" fontId="23" fillId="0" borderId="0" xfId="0" quotePrefix="1" applyNumberFormat="1" applyFont="1" applyFill="1" applyBorder="1" applyAlignment="1" applyProtection="1">
      <alignment horizontal="left"/>
    </xf>
    <xf numFmtId="0" fontId="23" fillId="39" borderId="0" xfId="0" quotePrefix="1" applyNumberFormat="1" applyFont="1" applyFill="1" applyBorder="1" applyAlignment="1" applyProtection="1">
      <alignment horizontal="right"/>
    </xf>
    <xf numFmtId="0" fontId="19" fillId="0" borderId="0" xfId="0" applyFont="1"/>
    <xf numFmtId="0" fontId="21" fillId="38" borderId="23" xfId="0" quotePrefix="1" applyFont="1" applyFill="1" applyBorder="1" applyAlignment="1">
      <alignment horizontal="right"/>
    </xf>
    <xf numFmtId="0" fontId="21" fillId="38" borderId="24" xfId="0" quotePrefix="1" applyFont="1" applyFill="1" applyBorder="1" applyAlignment="1">
      <alignment horizontal="right"/>
    </xf>
    <xf numFmtId="0" fontId="21" fillId="38" borderId="25" xfId="0" quotePrefix="1" applyFont="1" applyFill="1" applyBorder="1" applyAlignment="1">
      <alignment horizontal="right"/>
    </xf>
    <xf numFmtId="0" fontId="19" fillId="40" borderId="11" xfId="0" quotePrefix="1" applyFont="1" applyFill="1" applyBorder="1" applyAlignment="1">
      <alignment horizontal="right"/>
    </xf>
    <xf numFmtId="169" fontId="19" fillId="40" borderId="12" xfId="0" applyNumberFormat="1" applyFont="1" applyFill="1" applyBorder="1" applyAlignment="1">
      <alignment horizontal="right"/>
    </xf>
    <xf numFmtId="0" fontId="19" fillId="40" borderId="12" xfId="0" quotePrefix="1" applyFont="1" applyFill="1" applyBorder="1" applyAlignment="1">
      <alignment horizontal="right"/>
    </xf>
    <xf numFmtId="0" fontId="19" fillId="40" borderId="13" xfId="0" quotePrefix="1" applyFont="1" applyFill="1" applyBorder="1" applyAlignment="1">
      <alignment horizontal="right"/>
    </xf>
    <xf numFmtId="0" fontId="19" fillId="40" borderId="14" xfId="0" quotePrefix="1" applyFont="1" applyFill="1" applyBorder="1" applyAlignment="1">
      <alignment horizontal="right"/>
    </xf>
    <xf numFmtId="169" fontId="19" fillId="40" borderId="10" xfId="0" applyNumberFormat="1" applyFont="1" applyFill="1" applyBorder="1" applyAlignment="1">
      <alignment horizontal="right"/>
    </xf>
    <xf numFmtId="0" fontId="19" fillId="40" borderId="10" xfId="0" quotePrefix="1" applyFont="1" applyFill="1" applyBorder="1" applyAlignment="1">
      <alignment horizontal="right"/>
    </xf>
    <xf numFmtId="0" fontId="19" fillId="40" borderId="15" xfId="0" quotePrefix="1" applyFont="1" applyFill="1" applyBorder="1" applyAlignment="1">
      <alignment horizontal="right"/>
    </xf>
    <xf numFmtId="169" fontId="19" fillId="40" borderId="14" xfId="0" applyNumberFormat="1" applyFont="1" applyFill="1" applyBorder="1" applyAlignment="1">
      <alignment horizontal="right"/>
    </xf>
    <xf numFmtId="169" fontId="19" fillId="40" borderId="15" xfId="0" applyNumberFormat="1" applyFont="1" applyFill="1" applyBorder="1" applyAlignment="1">
      <alignment horizontal="right"/>
    </xf>
    <xf numFmtId="0" fontId="19" fillId="40" borderId="18" xfId="0" quotePrefix="1" applyFont="1" applyFill="1" applyBorder="1" applyAlignment="1">
      <alignment horizontal="right"/>
    </xf>
    <xf numFmtId="169" fontId="19" fillId="38" borderId="23" xfId="0" applyNumberFormat="1" applyFont="1" applyFill="1" applyBorder="1" applyAlignment="1">
      <alignment horizontal="right"/>
    </xf>
    <xf numFmtId="169" fontId="19" fillId="38" borderId="24" xfId="0" applyNumberFormat="1" applyFont="1" applyFill="1" applyBorder="1" applyAlignment="1">
      <alignment horizontal="right"/>
    </xf>
    <xf numFmtId="169" fontId="19" fillId="38" borderId="25" xfId="0" applyNumberFormat="1" applyFont="1" applyFill="1" applyBorder="1" applyAlignment="1">
      <alignment horizontal="right"/>
    </xf>
    <xf numFmtId="169" fontId="19" fillId="40" borderId="13" xfId="0" applyNumberFormat="1" applyFont="1" applyFill="1" applyBorder="1" applyAlignment="1">
      <alignment horizontal="right"/>
    </xf>
    <xf numFmtId="169" fontId="19" fillId="40" borderId="17" xfId="0" applyNumberFormat="1" applyFont="1" applyFill="1" applyBorder="1" applyAlignment="1">
      <alignment horizontal="right"/>
    </xf>
    <xf numFmtId="0" fontId="19" fillId="40" borderId="19" xfId="0" quotePrefix="1" applyFont="1" applyFill="1" applyBorder="1" applyAlignment="1">
      <alignment horizontal="right"/>
    </xf>
    <xf numFmtId="0" fontId="24" fillId="0" borderId="0" xfId="0" applyFont="1"/>
    <xf numFmtId="0" fontId="19" fillId="0" borderId="0" xfId="0" applyFont="1" applyFill="1"/>
    <xf numFmtId="0" fontId="19" fillId="0" borderId="14" xfId="0" quotePrefix="1" applyFont="1" applyFill="1" applyBorder="1" applyAlignment="1">
      <alignment horizontal="left" vertical="center" wrapText="1"/>
    </xf>
    <xf numFmtId="0" fontId="19" fillId="0" borderId="10" xfId="0" quotePrefix="1" applyNumberFormat="1" applyFont="1" applyFill="1" applyBorder="1" applyAlignment="1" applyProtection="1">
      <alignment horizontal="left" vertical="top"/>
    </xf>
    <xf numFmtId="3" fontId="30" fillId="0" borderId="72" xfId="0" applyNumberFormat="1" applyFont="1" applyBorder="1" applyAlignment="1">
      <alignment horizontal="right" vertical="center"/>
    </xf>
    <xf numFmtId="169" fontId="30" fillId="0" borderId="73" xfId="0" applyNumberFormat="1" applyFont="1" applyBorder="1" applyAlignment="1">
      <alignment horizontal="right" vertical="center"/>
    </xf>
    <xf numFmtId="0" fontId="30" fillId="0" borderId="0" xfId="0" applyFont="1"/>
    <xf numFmtId="0" fontId="30" fillId="33" borderId="47" xfId="0" quotePrefix="1" applyFont="1" applyFill="1" applyBorder="1" applyAlignment="1">
      <alignment horizontal="left" vertical="top"/>
    </xf>
    <xf numFmtId="0" fontId="31" fillId="39" borderId="74" xfId="0" quotePrefix="1" applyFont="1" applyFill="1" applyBorder="1" applyAlignment="1">
      <alignment horizontal="left" vertical="center" wrapText="1"/>
    </xf>
    <xf numFmtId="0" fontId="30" fillId="0" borderId="75" xfId="0" quotePrefix="1" applyFont="1" applyBorder="1" applyAlignment="1">
      <alignment horizontal="left" vertical="center" wrapText="1"/>
    </xf>
    <xf numFmtId="0" fontId="19" fillId="0" borderId="76" xfId="0" quotePrefix="1" applyFont="1" applyFill="1" applyBorder="1" applyAlignment="1">
      <alignment horizontal="left" vertical="center" wrapText="1"/>
    </xf>
    <xf numFmtId="0" fontId="32" fillId="39" borderId="10" xfId="0" quotePrefix="1" applyFont="1" applyFill="1" applyBorder="1" applyAlignment="1">
      <alignment horizontal="left" vertical="center" wrapText="1"/>
    </xf>
    <xf numFmtId="0" fontId="32" fillId="39" borderId="40" xfId="0" quotePrefix="1" applyFont="1" applyFill="1" applyBorder="1" applyAlignment="1">
      <alignment horizontal="left" vertical="center" wrapText="1"/>
    </xf>
    <xf numFmtId="0" fontId="19" fillId="35" borderId="47" xfId="0" quotePrefix="1" applyNumberFormat="1" applyFont="1" applyFill="1" applyBorder="1" applyAlignment="1" applyProtection="1">
      <alignment horizontal="left"/>
    </xf>
    <xf numFmtId="3" fontId="19" fillId="36" borderId="78" xfId="0" applyNumberFormat="1" applyFont="1" applyFill="1" applyBorder="1" applyAlignment="1" applyProtection="1">
      <alignment horizontal="right"/>
    </xf>
    <xf numFmtId="0" fontId="21" fillId="33" borderId="40" xfId="0" quotePrefix="1" applyNumberFormat="1" applyFont="1" applyFill="1" applyBorder="1" applyAlignment="1" applyProtection="1">
      <alignment horizontal="right"/>
    </xf>
    <xf numFmtId="171" fontId="19" fillId="37" borderId="38" xfId="0" quotePrefix="1" applyNumberFormat="1" applyFont="1" applyFill="1" applyBorder="1" applyAlignment="1" applyProtection="1">
      <alignment horizontal="right"/>
    </xf>
    <xf numFmtId="0" fontId="20" fillId="35" borderId="76" xfId="0" quotePrefix="1" applyNumberFormat="1" applyFont="1" applyFill="1" applyBorder="1" applyAlignment="1" applyProtection="1">
      <alignment horizontal="left" vertical="top"/>
    </xf>
    <xf numFmtId="0" fontId="22" fillId="33" borderId="40" xfId="0" quotePrefix="1" applyNumberFormat="1" applyFont="1" applyFill="1" applyBorder="1" applyAlignment="1" applyProtection="1">
      <alignment horizontal="left" vertical="top" wrapText="1"/>
    </xf>
    <xf numFmtId="0" fontId="19" fillId="35" borderId="38" xfId="0" quotePrefix="1" applyNumberFormat="1" applyFont="1" applyFill="1" applyBorder="1" applyAlignment="1" applyProtection="1">
      <alignment horizontal="left" vertical="top"/>
    </xf>
    <xf numFmtId="0" fontId="19" fillId="33" borderId="40" xfId="0" quotePrefix="1" applyNumberFormat="1" applyFont="1" applyFill="1" applyBorder="1" applyAlignment="1" applyProtection="1">
      <alignment horizontal="left" vertical="top"/>
    </xf>
    <xf numFmtId="0" fontId="21" fillId="33" borderId="40" xfId="0" quotePrefix="1" applyNumberFormat="1" applyFont="1" applyFill="1" applyBorder="1" applyAlignment="1" applyProtection="1">
      <alignment horizontal="left"/>
    </xf>
    <xf numFmtId="0" fontId="23" fillId="39" borderId="89" xfId="0" quotePrefix="1" applyNumberFormat="1" applyFont="1" applyFill="1" applyBorder="1" applyAlignment="1" applyProtection="1">
      <alignment horizontal="right"/>
    </xf>
    <xf numFmtId="0" fontId="23" fillId="34" borderId="89" xfId="0" quotePrefix="1" applyNumberFormat="1" applyFont="1" applyFill="1" applyBorder="1" applyAlignment="1" applyProtection="1">
      <alignment horizontal="left"/>
    </xf>
    <xf numFmtId="169" fontId="19" fillId="34" borderId="89" xfId="0" applyNumberFormat="1" applyFont="1" applyFill="1" applyBorder="1" applyAlignment="1" applyProtection="1">
      <alignment horizontal="right"/>
    </xf>
    <xf numFmtId="0" fontId="19" fillId="40" borderId="70" xfId="0" quotePrefix="1" applyNumberFormat="1" applyFont="1" applyFill="1" applyBorder="1" applyAlignment="1" applyProtection="1">
      <alignment horizontal="right"/>
    </xf>
    <xf numFmtId="0" fontId="19" fillId="40" borderId="39" xfId="0" quotePrefix="1" applyNumberFormat="1" applyFont="1" applyFill="1" applyBorder="1" applyAlignment="1" applyProtection="1">
      <alignment horizontal="right"/>
    </xf>
    <xf numFmtId="169" fontId="19" fillId="40" borderId="39" xfId="0" applyNumberFormat="1" applyFont="1" applyFill="1" applyBorder="1" applyAlignment="1" applyProtection="1">
      <alignment horizontal="right"/>
    </xf>
    <xf numFmtId="0" fontId="19" fillId="40" borderId="86" xfId="0" quotePrefix="1" applyNumberFormat="1" applyFont="1" applyFill="1" applyBorder="1" applyAlignment="1" applyProtection="1">
      <alignment horizontal="right"/>
    </xf>
    <xf numFmtId="0" fontId="20" fillId="35" borderId="60" xfId="0" quotePrefix="1" applyNumberFormat="1" applyFont="1" applyFill="1" applyBorder="1" applyAlignment="1" applyProtection="1">
      <alignment horizontal="left" vertical="top"/>
    </xf>
    <xf numFmtId="0" fontId="19" fillId="35" borderId="61" xfId="0" quotePrefix="1" applyNumberFormat="1" applyFont="1" applyFill="1" applyBorder="1" applyAlignment="1" applyProtection="1">
      <alignment horizontal="left" vertical="top"/>
    </xf>
    <xf numFmtId="0" fontId="19" fillId="35" borderId="61" xfId="0" quotePrefix="1" applyNumberFormat="1" applyFont="1" applyFill="1" applyBorder="1" applyAlignment="1" applyProtection="1">
      <alignment horizontal="left"/>
    </xf>
    <xf numFmtId="3" fontId="19" fillId="36" borderId="62" xfId="0" applyNumberFormat="1" applyFont="1" applyFill="1" applyBorder="1" applyAlignment="1" applyProtection="1">
      <alignment horizontal="right"/>
    </xf>
    <xf numFmtId="3" fontId="19" fillId="36" borderId="43" xfId="0" applyNumberFormat="1" applyFont="1" applyFill="1" applyBorder="1" applyAlignment="1" applyProtection="1">
      <alignment horizontal="right"/>
    </xf>
    <xf numFmtId="0" fontId="19" fillId="35" borderId="45" xfId="0" quotePrefix="1" applyNumberFormat="1" applyFont="1" applyFill="1" applyBorder="1" applyAlignment="1" applyProtection="1">
      <alignment horizontal="left" vertical="top"/>
    </xf>
    <xf numFmtId="3" fontId="19" fillId="36" borderId="46" xfId="0" applyNumberFormat="1" applyFont="1" applyFill="1" applyBorder="1" applyAlignment="1" applyProtection="1">
      <alignment horizontal="right"/>
    </xf>
    <xf numFmtId="0" fontId="22" fillId="33" borderId="40" xfId="0" quotePrefix="1" applyNumberFormat="1" applyFont="1" applyFill="1" applyBorder="1" applyAlignment="1" applyProtection="1">
      <alignment horizontal="left" vertical="top"/>
    </xf>
    <xf numFmtId="169" fontId="19" fillId="40" borderId="86" xfId="0" applyNumberFormat="1" applyFont="1" applyFill="1" applyBorder="1" applyAlignment="1" applyProtection="1">
      <alignment horizontal="right"/>
    </xf>
    <xf numFmtId="0" fontId="24" fillId="33" borderId="40" xfId="0" quotePrefix="1" applyFont="1" applyFill="1" applyBorder="1" applyAlignment="1">
      <alignment horizontal="left" vertical="top"/>
    </xf>
    <xf numFmtId="0" fontId="21" fillId="33" borderId="40" xfId="0" quotePrefix="1" applyFont="1" applyFill="1" applyBorder="1" applyAlignment="1">
      <alignment horizontal="left"/>
    </xf>
    <xf numFmtId="0" fontId="21" fillId="33" borderId="40" xfId="0" quotePrefix="1" applyFont="1" applyFill="1" applyBorder="1" applyAlignment="1">
      <alignment horizontal="right"/>
    </xf>
    <xf numFmtId="0" fontId="21" fillId="39" borderId="89" xfId="0" quotePrefix="1" applyFont="1" applyFill="1" applyBorder="1" applyAlignment="1">
      <alignment horizontal="right"/>
    </xf>
    <xf numFmtId="0" fontId="21" fillId="34" borderId="89" xfId="0" quotePrefix="1" applyFont="1" applyFill="1" applyBorder="1" applyAlignment="1">
      <alignment horizontal="left"/>
    </xf>
    <xf numFmtId="169" fontId="24" fillId="34" borderId="89" xfId="0" applyNumberFormat="1" applyFont="1" applyFill="1" applyBorder="1" applyAlignment="1">
      <alignment horizontal="right"/>
    </xf>
    <xf numFmtId="0" fontId="19" fillId="35" borderId="93" xfId="0" quotePrefix="1" applyNumberFormat="1" applyFont="1" applyFill="1" applyBorder="1" applyAlignment="1" applyProtection="1">
      <alignment horizontal="left"/>
    </xf>
    <xf numFmtId="3" fontId="19" fillId="36" borderId="94" xfId="0" applyNumberFormat="1" applyFont="1" applyFill="1" applyBorder="1" applyAlignment="1" applyProtection="1">
      <alignment horizontal="right"/>
    </xf>
    <xf numFmtId="0" fontId="19" fillId="40" borderId="95" xfId="0" quotePrefix="1" applyNumberFormat="1" applyFont="1" applyFill="1" applyBorder="1" applyAlignment="1" applyProtection="1">
      <alignment horizontal="right"/>
    </xf>
    <xf numFmtId="0" fontId="20" fillId="35" borderId="96" xfId="0" quotePrefix="1" applyNumberFormat="1" applyFont="1" applyFill="1" applyBorder="1" applyAlignment="1" applyProtection="1">
      <alignment horizontal="left" vertical="top"/>
    </xf>
    <xf numFmtId="169" fontId="19" fillId="40" borderId="70" xfId="0" applyNumberFormat="1" applyFont="1" applyFill="1" applyBorder="1" applyAlignment="1" applyProtection="1">
      <alignment horizontal="right"/>
    </xf>
    <xf numFmtId="0" fontId="19" fillId="35" borderId="61" xfId="0" quotePrefix="1" applyNumberFormat="1" applyFont="1" applyFill="1" applyBorder="1" applyAlignment="1" applyProtection="1">
      <alignment horizontal="left" vertical="top" wrapText="1"/>
    </xf>
    <xf numFmtId="0" fontId="19" fillId="40" borderId="70" xfId="0" quotePrefix="1" applyFont="1" applyFill="1" applyBorder="1" applyAlignment="1">
      <alignment horizontal="right"/>
    </xf>
    <xf numFmtId="0" fontId="19" fillId="40" borderId="39" xfId="0" quotePrefix="1" applyFont="1" applyFill="1" applyBorder="1" applyAlignment="1">
      <alignment horizontal="right"/>
    </xf>
    <xf numFmtId="169" fontId="19" fillId="40" borderId="86" xfId="0" applyNumberFormat="1" applyFont="1" applyFill="1" applyBorder="1" applyAlignment="1">
      <alignment horizontal="right"/>
    </xf>
    <xf numFmtId="0" fontId="19" fillId="33" borderId="40" xfId="0" quotePrefix="1" applyFont="1" applyFill="1" applyBorder="1" applyAlignment="1">
      <alignment horizontal="left" vertical="top"/>
    </xf>
    <xf numFmtId="0" fontId="23" fillId="39" borderId="89" xfId="0" quotePrefix="1" applyFont="1" applyFill="1" applyBorder="1" applyAlignment="1">
      <alignment horizontal="right"/>
    </xf>
    <xf numFmtId="0" fontId="23" fillId="34" borderId="89" xfId="0" quotePrefix="1" applyFont="1" applyFill="1" applyBorder="1" applyAlignment="1">
      <alignment horizontal="left"/>
    </xf>
    <xf numFmtId="169" fontId="19" fillId="34" borderId="89" xfId="0" applyNumberFormat="1" applyFont="1" applyFill="1" applyBorder="1" applyAlignment="1">
      <alignment horizontal="right"/>
    </xf>
    <xf numFmtId="0" fontId="19" fillId="35" borderId="38" xfId="0" quotePrefix="1" applyFont="1" applyFill="1" applyBorder="1" applyAlignment="1">
      <alignment horizontal="left" vertical="top"/>
    </xf>
    <xf numFmtId="0" fontId="20" fillId="35" borderId="60" xfId="0" quotePrefix="1" applyFont="1" applyFill="1" applyBorder="1" applyAlignment="1">
      <alignment horizontal="left" vertical="top"/>
    </xf>
    <xf numFmtId="0" fontId="20" fillId="35" borderId="42" xfId="0" quotePrefix="1" applyFont="1" applyFill="1" applyBorder="1" applyAlignment="1">
      <alignment horizontal="left" vertical="top"/>
    </xf>
    <xf numFmtId="0" fontId="20" fillId="35" borderId="44" xfId="0" quotePrefix="1" applyFont="1" applyFill="1" applyBorder="1" applyAlignment="1">
      <alignment horizontal="left" vertical="top"/>
    </xf>
    <xf numFmtId="0" fontId="19" fillId="35" borderId="45" xfId="0" quotePrefix="1" applyFont="1" applyFill="1" applyBorder="1" applyAlignment="1">
      <alignment horizontal="left" vertical="top"/>
    </xf>
    <xf numFmtId="0" fontId="22" fillId="33" borderId="40" xfId="0" quotePrefix="1" applyFont="1" applyFill="1" applyBorder="1" applyAlignment="1">
      <alignment horizontal="left" vertical="top" wrapText="1"/>
    </xf>
    <xf numFmtId="169" fontId="19" fillId="36" borderId="46" xfId="0" applyNumberFormat="1" applyFont="1" applyFill="1" applyBorder="1" applyAlignment="1">
      <alignment horizontal="right"/>
    </xf>
    <xf numFmtId="0" fontId="19" fillId="35" borderId="60" xfId="0" quotePrefix="1" applyFont="1" applyFill="1" applyBorder="1" applyAlignment="1">
      <alignment horizontal="left" vertical="top"/>
    </xf>
    <xf numFmtId="0" fontId="19" fillId="35" borderId="42" xfId="0" quotePrefix="1" applyFont="1" applyFill="1" applyBorder="1" applyAlignment="1">
      <alignment horizontal="left" vertical="top"/>
    </xf>
    <xf numFmtId="0" fontId="19" fillId="35" borderId="44" xfId="0" quotePrefix="1" applyFont="1" applyFill="1" applyBorder="1" applyAlignment="1">
      <alignment horizontal="left" vertical="top"/>
    </xf>
    <xf numFmtId="169" fontId="19" fillId="40" borderId="39" xfId="0" applyNumberFormat="1" applyFont="1" applyFill="1" applyBorder="1" applyAlignment="1">
      <alignment horizontal="right"/>
    </xf>
    <xf numFmtId="3" fontId="19" fillId="36" borderId="100" xfId="0" applyNumberFormat="1" applyFont="1" applyFill="1" applyBorder="1" applyAlignment="1" applyProtection="1">
      <alignment horizontal="right"/>
    </xf>
    <xf numFmtId="0" fontId="19" fillId="35" borderId="47" xfId="0" quotePrefix="1" applyNumberFormat="1" applyFont="1" applyFill="1" applyBorder="1" applyAlignment="1" applyProtection="1">
      <alignment horizontal="left" vertical="top"/>
    </xf>
    <xf numFmtId="0" fontId="33" fillId="0" borderId="0" xfId="0" applyNumberFormat="1" applyFont="1" applyFill="1" applyBorder="1" applyAlignment="1" applyProtection="1"/>
    <xf numFmtId="0" fontId="19" fillId="35" borderId="88" xfId="0" quotePrefix="1" applyNumberFormat="1" applyFont="1" applyFill="1" applyBorder="1" applyAlignment="1" applyProtection="1">
      <alignment horizontal="left" vertical="top"/>
    </xf>
    <xf numFmtId="0" fontId="19" fillId="35" borderId="101" xfId="0" quotePrefix="1" applyNumberFormat="1" applyFont="1" applyFill="1" applyBorder="1" applyAlignment="1" applyProtection="1">
      <alignment horizontal="left"/>
    </xf>
    <xf numFmtId="0" fontId="19" fillId="35" borderId="47" xfId="0" quotePrefix="1" applyNumberFormat="1" applyFont="1" applyFill="1" applyBorder="1" applyAlignment="1" applyProtection="1">
      <alignment horizontal="left" vertical="top" wrapText="1"/>
    </xf>
    <xf numFmtId="0" fontId="19" fillId="0" borderId="97" xfId="0" quotePrefix="1" applyFont="1" applyFill="1" applyBorder="1" applyAlignment="1">
      <alignment horizontal="left" vertical="center" wrapText="1"/>
    </xf>
    <xf numFmtId="0" fontId="33" fillId="0" borderId="0" xfId="0" quotePrefix="1" applyNumberFormat="1" applyFont="1" applyFill="1" applyBorder="1" applyAlignment="1" applyProtection="1"/>
    <xf numFmtId="169" fontId="19" fillId="36" borderId="53" xfId="0" applyNumberFormat="1" applyFont="1" applyFill="1" applyBorder="1" applyAlignment="1" applyProtection="1">
      <alignment horizontal="right"/>
    </xf>
    <xf numFmtId="0" fontId="33" fillId="0" borderId="0" xfId="0" applyFont="1"/>
    <xf numFmtId="171" fontId="19" fillId="37" borderId="77" xfId="0" quotePrefix="1" applyNumberFormat="1" applyFont="1" applyFill="1" applyBorder="1" applyAlignment="1" applyProtection="1">
      <alignment horizontal="right"/>
    </xf>
    <xf numFmtId="0" fontId="35" fillId="0" borderId="32" xfId="0" quotePrefix="1" applyFont="1" applyBorder="1" applyAlignment="1">
      <alignment horizontal="left" vertical="center" wrapText="1"/>
    </xf>
    <xf numFmtId="0" fontId="19" fillId="0" borderId="10" xfId="0" quotePrefix="1" applyNumberFormat="1" applyFont="1" applyFill="1" applyBorder="1" applyAlignment="1" applyProtection="1">
      <alignment horizontal="left" vertical="top" wrapText="1"/>
    </xf>
    <xf numFmtId="0" fontId="19" fillId="0" borderId="18" xfId="0" quotePrefix="1" applyNumberFormat="1" applyFont="1" applyFill="1" applyBorder="1" applyAlignment="1" applyProtection="1">
      <alignment horizontal="left" vertical="top" wrapText="1"/>
    </xf>
    <xf numFmtId="169" fontId="19" fillId="38" borderId="51" xfId="0" applyNumberFormat="1" applyFont="1" applyFill="1" applyBorder="1" applyAlignment="1" applyProtection="1">
      <alignment horizontal="right"/>
    </xf>
    <xf numFmtId="169" fontId="19" fillId="38" borderId="52" xfId="0" applyNumberFormat="1" applyFont="1" applyFill="1" applyBorder="1" applyAlignment="1" applyProtection="1">
      <alignment horizontal="right"/>
    </xf>
    <xf numFmtId="169" fontId="19" fillId="38" borderId="53" xfId="0" applyNumberFormat="1" applyFont="1" applyFill="1" applyBorder="1" applyAlignment="1" applyProtection="1">
      <alignment horizontal="right"/>
    </xf>
    <xf numFmtId="3" fontId="19" fillId="36" borderId="38" xfId="0" applyNumberFormat="1" applyFont="1" applyFill="1" applyBorder="1" applyAlignment="1" applyProtection="1">
      <alignment horizontal="right"/>
    </xf>
    <xf numFmtId="0" fontId="19" fillId="40" borderId="38" xfId="0" quotePrefix="1" applyNumberFormat="1" applyFont="1" applyFill="1" applyBorder="1" applyAlignment="1" applyProtection="1">
      <alignment horizontal="right"/>
    </xf>
    <xf numFmtId="169" fontId="19" fillId="40" borderId="38" xfId="0" applyNumberFormat="1" applyFont="1" applyFill="1" applyBorder="1" applyAlignment="1" applyProtection="1">
      <alignment horizontal="right"/>
    </xf>
    <xf numFmtId="0" fontId="19" fillId="40" borderId="61" xfId="0" quotePrefix="1" applyNumberFormat="1" applyFont="1" applyFill="1" applyBorder="1" applyAlignment="1" applyProtection="1">
      <alignment horizontal="right"/>
    </xf>
    <xf numFmtId="169" fontId="19" fillId="40" borderId="61" xfId="0" applyNumberFormat="1" applyFont="1" applyFill="1" applyBorder="1" applyAlignment="1" applyProtection="1">
      <alignment horizontal="right"/>
    </xf>
    <xf numFmtId="0" fontId="19" fillId="40" borderId="62" xfId="0" quotePrefix="1" applyNumberFormat="1" applyFont="1" applyFill="1" applyBorder="1" applyAlignment="1" applyProtection="1">
      <alignment horizontal="right"/>
    </xf>
    <xf numFmtId="0" fontId="19" fillId="40" borderId="43" xfId="0" quotePrefix="1" applyNumberFormat="1" applyFont="1" applyFill="1" applyBorder="1" applyAlignment="1" applyProtection="1">
      <alignment horizontal="right"/>
    </xf>
    <xf numFmtId="0" fontId="19" fillId="40" borderId="45" xfId="0" quotePrefix="1" applyNumberFormat="1" applyFont="1" applyFill="1" applyBorder="1" applyAlignment="1" applyProtection="1">
      <alignment horizontal="right"/>
    </xf>
    <xf numFmtId="169" fontId="19" fillId="40" borderId="45" xfId="0" applyNumberFormat="1" applyFont="1" applyFill="1" applyBorder="1" applyAlignment="1" applyProtection="1">
      <alignment horizontal="right"/>
    </xf>
    <xf numFmtId="0" fontId="19" fillId="40" borderId="46" xfId="0" quotePrefix="1" applyNumberFormat="1" applyFont="1" applyFill="1" applyBorder="1" applyAlignment="1" applyProtection="1">
      <alignment horizontal="right"/>
    </xf>
    <xf numFmtId="169" fontId="19" fillId="40" borderId="43" xfId="0" applyNumberFormat="1" applyFont="1" applyFill="1" applyBorder="1" applyAlignment="1" applyProtection="1">
      <alignment horizontal="right"/>
    </xf>
    <xf numFmtId="0" fontId="19" fillId="35" borderId="106" xfId="0" quotePrefix="1" applyNumberFormat="1" applyFont="1" applyFill="1" applyBorder="1" applyAlignment="1" applyProtection="1">
      <alignment horizontal="left"/>
    </xf>
    <xf numFmtId="0" fontId="19" fillId="40" borderId="107" xfId="0" quotePrefix="1" applyNumberFormat="1" applyFont="1" applyFill="1" applyBorder="1" applyAlignment="1" applyProtection="1">
      <alignment horizontal="right"/>
    </xf>
    <xf numFmtId="169" fontId="19" fillId="40" borderId="89" xfId="0" applyNumberFormat="1" applyFont="1" applyFill="1" applyBorder="1" applyAlignment="1" applyProtection="1">
      <alignment horizontal="right"/>
    </xf>
    <xf numFmtId="0" fontId="19" fillId="40" borderId="89" xfId="0" quotePrefix="1" applyNumberFormat="1" applyFont="1" applyFill="1" applyBorder="1" applyAlignment="1" applyProtection="1">
      <alignment horizontal="right"/>
    </xf>
    <xf numFmtId="0" fontId="19" fillId="40" borderId="102" xfId="0" quotePrefix="1" applyNumberFormat="1" applyFont="1" applyFill="1" applyBorder="1" applyAlignment="1" applyProtection="1">
      <alignment horizontal="right"/>
    </xf>
    <xf numFmtId="0" fontId="19" fillId="40" borderId="57" xfId="0" quotePrefix="1" applyNumberFormat="1" applyFont="1" applyFill="1" applyBorder="1" applyAlignment="1" applyProtection="1">
      <alignment horizontal="right"/>
    </xf>
    <xf numFmtId="0" fontId="19" fillId="40" borderId="56" xfId="0" quotePrefix="1" applyNumberFormat="1" applyFont="1" applyFill="1" applyBorder="1" applyAlignment="1" applyProtection="1">
      <alignment horizontal="right"/>
    </xf>
    <xf numFmtId="169" fontId="19" fillId="40" borderId="82" xfId="0" applyNumberFormat="1" applyFont="1" applyFill="1" applyBorder="1" applyAlignment="1" applyProtection="1">
      <alignment horizontal="right"/>
    </xf>
    <xf numFmtId="0" fontId="19" fillId="40" borderId="83" xfId="0" quotePrefix="1" applyNumberFormat="1" applyFont="1" applyFill="1" applyBorder="1" applyAlignment="1" applyProtection="1">
      <alignment horizontal="right"/>
    </xf>
    <xf numFmtId="0" fontId="19" fillId="40" borderId="84" xfId="0" quotePrefix="1" applyNumberFormat="1" applyFont="1" applyFill="1" applyBorder="1" applyAlignment="1" applyProtection="1">
      <alignment horizontal="right"/>
    </xf>
    <xf numFmtId="0" fontId="19" fillId="40" borderId="109" xfId="0" quotePrefix="1" applyNumberFormat="1" applyFont="1" applyFill="1" applyBorder="1" applyAlignment="1" applyProtection="1">
      <alignment horizontal="right"/>
    </xf>
    <xf numFmtId="0" fontId="19" fillId="40" borderId="110" xfId="0" quotePrefix="1" applyNumberFormat="1" applyFont="1" applyFill="1" applyBorder="1" applyAlignment="1" applyProtection="1">
      <alignment horizontal="right"/>
    </xf>
    <xf numFmtId="0" fontId="19" fillId="40" borderId="82" xfId="0" quotePrefix="1" applyNumberFormat="1" applyFont="1" applyFill="1" applyBorder="1" applyAlignment="1" applyProtection="1">
      <alignment horizontal="right"/>
    </xf>
    <xf numFmtId="169" fontId="19" fillId="40" borderId="83" xfId="0" applyNumberFormat="1" applyFont="1" applyFill="1" applyBorder="1" applyAlignment="1" applyProtection="1">
      <alignment horizontal="right"/>
    </xf>
    <xf numFmtId="0" fontId="19" fillId="40" borderId="105" xfId="0" quotePrefix="1" applyNumberFormat="1" applyFont="1" applyFill="1" applyBorder="1" applyAlignment="1" applyProtection="1">
      <alignment horizontal="right"/>
    </xf>
    <xf numFmtId="169" fontId="19" fillId="40" borderId="105" xfId="0" applyNumberFormat="1" applyFont="1" applyFill="1" applyBorder="1" applyAlignment="1" applyProtection="1">
      <alignment horizontal="right"/>
    </xf>
    <xf numFmtId="0" fontId="19" fillId="40" borderId="55" xfId="0" quotePrefix="1" applyNumberFormat="1" applyFont="1" applyFill="1" applyBorder="1" applyAlignment="1" applyProtection="1">
      <alignment horizontal="right"/>
    </xf>
    <xf numFmtId="169" fontId="19" fillId="40" borderId="57" xfId="0" applyNumberFormat="1" applyFont="1" applyFill="1" applyBorder="1" applyAlignment="1" applyProtection="1">
      <alignment horizontal="right"/>
    </xf>
    <xf numFmtId="0" fontId="28" fillId="34" borderId="89" xfId="0" quotePrefix="1" applyFont="1" applyFill="1" applyBorder="1" applyAlignment="1">
      <alignment horizontal="left"/>
    </xf>
    <xf numFmtId="169" fontId="19" fillId="38" borderId="51" xfId="0" applyNumberFormat="1" applyFont="1" applyFill="1" applyBorder="1" applyAlignment="1">
      <alignment horizontal="right"/>
    </xf>
    <xf numFmtId="169" fontId="19" fillId="38" borderId="52" xfId="0" applyNumberFormat="1" applyFont="1" applyFill="1" applyBorder="1" applyAlignment="1">
      <alignment horizontal="right"/>
    </xf>
    <xf numFmtId="169" fontId="19" fillId="38" borderId="53" xfId="0" applyNumberFormat="1" applyFont="1" applyFill="1" applyBorder="1" applyAlignment="1">
      <alignment horizontal="right"/>
    </xf>
    <xf numFmtId="0" fontId="19" fillId="40" borderId="83" xfId="0" quotePrefix="1" applyFont="1" applyFill="1" applyBorder="1" applyAlignment="1">
      <alignment horizontal="right"/>
    </xf>
    <xf numFmtId="0" fontId="19" fillId="40" borderId="84" xfId="0" quotePrefix="1" applyFont="1" applyFill="1" applyBorder="1" applyAlignment="1">
      <alignment horizontal="right"/>
    </xf>
    <xf numFmtId="169" fontId="19" fillId="40" borderId="82" xfId="0" applyNumberFormat="1" applyFont="1" applyFill="1" applyBorder="1" applyAlignment="1">
      <alignment horizontal="right"/>
    </xf>
    <xf numFmtId="0" fontId="19" fillId="0" borderId="35" xfId="0" applyNumberFormat="1" applyFont="1" applyFill="1" applyBorder="1" applyAlignment="1" applyProtection="1"/>
    <xf numFmtId="169" fontId="19" fillId="40" borderId="114" xfId="0" applyNumberFormat="1" applyFont="1" applyFill="1" applyBorder="1" applyAlignment="1" applyProtection="1">
      <alignment horizontal="right"/>
    </xf>
    <xf numFmtId="0" fontId="19" fillId="40" borderId="92" xfId="0" quotePrefix="1" applyNumberFormat="1" applyFont="1" applyFill="1" applyBorder="1" applyAlignment="1" applyProtection="1">
      <alignment horizontal="right"/>
    </xf>
    <xf numFmtId="0" fontId="19" fillId="40" borderId="115" xfId="0" quotePrefix="1" applyNumberFormat="1" applyFont="1" applyFill="1" applyBorder="1" applyAlignment="1" applyProtection="1">
      <alignment horizontal="right"/>
    </xf>
    <xf numFmtId="0" fontId="19" fillId="40" borderId="108" xfId="0" quotePrefix="1" applyNumberFormat="1" applyFont="1" applyFill="1" applyBorder="1" applyAlignment="1" applyProtection="1">
      <alignment horizontal="right"/>
    </xf>
    <xf numFmtId="169" fontId="19" fillId="40" borderId="109" xfId="0" applyNumberFormat="1" applyFont="1" applyFill="1" applyBorder="1" applyAlignment="1" applyProtection="1">
      <alignment horizontal="right"/>
    </xf>
    <xf numFmtId="0" fontId="21" fillId="33" borderId="24" xfId="0" quotePrefix="1" applyNumberFormat="1" applyFont="1" applyFill="1" applyBorder="1" applyAlignment="1" applyProtection="1">
      <alignment horizontal="left"/>
    </xf>
    <xf numFmtId="0" fontId="19" fillId="40" borderId="65" xfId="0" quotePrefix="1" applyNumberFormat="1" applyFont="1" applyFill="1" applyBorder="1" applyAlignment="1" applyProtection="1">
      <alignment horizontal="right"/>
    </xf>
    <xf numFmtId="0" fontId="19" fillId="40" borderId="64" xfId="0" quotePrefix="1" applyNumberFormat="1" applyFont="1" applyFill="1" applyBorder="1" applyAlignment="1" applyProtection="1">
      <alignment horizontal="right"/>
    </xf>
    <xf numFmtId="0" fontId="19" fillId="33" borderId="23" xfId="0" quotePrefix="1" applyNumberFormat="1" applyFont="1" applyFill="1" applyBorder="1" applyAlignment="1" applyProtection="1">
      <alignment horizontal="left" vertical="top"/>
    </xf>
    <xf numFmtId="0" fontId="20" fillId="35" borderId="118" xfId="0" quotePrefix="1" applyNumberFormat="1" applyFont="1" applyFill="1" applyBorder="1" applyAlignment="1" applyProtection="1">
      <alignment horizontal="left" vertical="top"/>
    </xf>
    <xf numFmtId="169" fontId="19" fillId="40" borderId="107" xfId="0" applyNumberFormat="1" applyFont="1" applyFill="1" applyBorder="1" applyAlignment="1" applyProtection="1">
      <alignment horizontal="right"/>
    </xf>
    <xf numFmtId="0" fontId="19" fillId="40" borderId="40" xfId="0" quotePrefix="1" applyNumberFormat="1" applyFont="1" applyFill="1" applyBorder="1" applyAlignment="1" applyProtection="1">
      <alignment horizontal="right"/>
    </xf>
    <xf numFmtId="0" fontId="19" fillId="40" borderId="59" xfId="0" quotePrefix="1" applyNumberFormat="1" applyFont="1" applyFill="1" applyBorder="1" applyAlignment="1" applyProtection="1">
      <alignment horizontal="right"/>
    </xf>
    <xf numFmtId="169" fontId="19" fillId="40" borderId="38" xfId="0" applyNumberFormat="1" applyFont="1" applyFill="1" applyBorder="1" applyAlignment="1">
      <alignment horizontal="right"/>
    </xf>
    <xf numFmtId="0" fontId="19" fillId="40" borderId="38" xfId="0" quotePrefix="1" applyFont="1" applyFill="1" applyBorder="1" applyAlignment="1">
      <alignment horizontal="right"/>
    </xf>
    <xf numFmtId="0" fontId="37" fillId="0" borderId="0" xfId="47" applyFont="1" applyFill="1" applyBorder="1" applyAlignment="1"/>
    <xf numFmtId="0" fontId="18" fillId="0" borderId="0" xfId="46" applyFont="1" applyFill="1" applyBorder="1" applyAlignment="1">
      <alignment horizontal="left"/>
    </xf>
    <xf numFmtId="0" fontId="21" fillId="38" borderId="95" xfId="0" quotePrefix="1" applyNumberFormat="1" applyFont="1" applyFill="1" applyBorder="1" applyAlignment="1" applyProtection="1">
      <alignment horizontal="right"/>
    </xf>
    <xf numFmtId="169" fontId="19" fillId="40" borderId="103" xfId="0" applyNumberFormat="1" applyFont="1" applyFill="1" applyBorder="1" applyAlignment="1" applyProtection="1">
      <alignment horizontal="right"/>
    </xf>
    <xf numFmtId="0" fontId="19" fillId="40" borderId="104" xfId="0" quotePrefix="1" applyNumberFormat="1" applyFont="1" applyFill="1" applyBorder="1" applyAlignment="1" applyProtection="1">
      <alignment horizontal="right"/>
    </xf>
    <xf numFmtId="169" fontId="19" fillId="38" borderId="95" xfId="0" applyNumberFormat="1" applyFont="1" applyFill="1" applyBorder="1" applyAlignment="1" applyProtection="1">
      <alignment horizontal="right"/>
    </xf>
    <xf numFmtId="169" fontId="19" fillId="34" borderId="102" xfId="0" applyNumberFormat="1" applyFont="1" applyFill="1" applyBorder="1" applyAlignment="1" applyProtection="1">
      <alignment horizontal="right"/>
    </xf>
    <xf numFmtId="0" fontId="19" fillId="40" borderId="79" xfId="0" quotePrefix="1" applyNumberFormat="1" applyFont="1" applyFill="1" applyBorder="1" applyAlignment="1" applyProtection="1">
      <alignment horizontal="right"/>
    </xf>
    <xf numFmtId="169" fontId="19" fillId="40" borderId="80" xfId="0" applyNumberFormat="1" applyFont="1" applyFill="1" applyBorder="1" applyAlignment="1" applyProtection="1">
      <alignment horizontal="right"/>
    </xf>
    <xf numFmtId="0" fontId="19" fillId="40" borderId="80" xfId="0" quotePrefix="1" applyNumberFormat="1" applyFont="1" applyFill="1" applyBorder="1" applyAlignment="1" applyProtection="1">
      <alignment horizontal="right"/>
    </xf>
    <xf numFmtId="0" fontId="19" fillId="40" borderId="81" xfId="0" quotePrefix="1" applyNumberFormat="1" applyFont="1" applyFill="1" applyBorder="1" applyAlignment="1" applyProtection="1">
      <alignment horizontal="right"/>
    </xf>
    <xf numFmtId="169" fontId="19" fillId="40" borderId="84" xfId="0" applyNumberFormat="1" applyFont="1" applyFill="1" applyBorder="1" applyAlignment="1" applyProtection="1">
      <alignment horizontal="right"/>
    </xf>
    <xf numFmtId="169" fontId="19" fillId="38" borderId="116" xfId="0" applyNumberFormat="1" applyFont="1" applyFill="1" applyBorder="1" applyAlignment="1" applyProtection="1">
      <alignment horizontal="right"/>
    </xf>
    <xf numFmtId="2" fontId="19" fillId="35" borderId="61" xfId="0" quotePrefix="1" applyNumberFormat="1" applyFont="1" applyFill="1" applyBorder="1" applyAlignment="1" applyProtection="1">
      <alignment horizontal="left"/>
    </xf>
    <xf numFmtId="2" fontId="19" fillId="37" borderId="61" xfId="0" quotePrefix="1" applyNumberFormat="1" applyFont="1" applyFill="1" applyBorder="1" applyAlignment="1" applyProtection="1">
      <alignment horizontal="right"/>
    </xf>
    <xf numFmtId="2" fontId="19" fillId="36" borderId="62" xfId="0" applyNumberFormat="1" applyFont="1" applyFill="1" applyBorder="1" applyAlignment="1" applyProtection="1">
      <alignment horizontal="right"/>
    </xf>
    <xf numFmtId="0" fontId="21" fillId="33" borderId="130" xfId="0" quotePrefix="1" applyNumberFormat="1" applyFont="1" applyFill="1" applyBorder="1" applyAlignment="1" applyProtection="1">
      <alignment horizontal="right"/>
    </xf>
    <xf numFmtId="169" fontId="19" fillId="34" borderId="117" xfId="0" applyNumberFormat="1" applyFont="1" applyFill="1" applyBorder="1" applyAlignment="1" applyProtection="1">
      <alignment horizontal="right"/>
    </xf>
    <xf numFmtId="0" fontId="19" fillId="40" borderId="42" xfId="0" quotePrefix="1" applyNumberFormat="1" applyFont="1" applyFill="1" applyBorder="1" applyAlignment="1" applyProtection="1">
      <alignment horizontal="right"/>
    </xf>
    <xf numFmtId="169" fontId="19" fillId="40" borderId="42" xfId="0" applyNumberFormat="1" applyFont="1" applyFill="1" applyBorder="1" applyAlignment="1" applyProtection="1">
      <alignment horizontal="right"/>
    </xf>
    <xf numFmtId="0" fontId="20" fillId="35" borderId="131" xfId="0" quotePrefix="1" applyNumberFormat="1" applyFont="1" applyFill="1" applyBorder="1" applyAlignment="1" applyProtection="1">
      <alignment horizontal="left" vertical="top"/>
    </xf>
    <xf numFmtId="0" fontId="20" fillId="35" borderId="132" xfId="0" quotePrefix="1" applyNumberFormat="1" applyFont="1" applyFill="1" applyBorder="1" applyAlignment="1" applyProtection="1">
      <alignment horizontal="left" vertical="top"/>
    </xf>
    <xf numFmtId="169" fontId="19" fillId="40" borderId="44" xfId="0" applyNumberFormat="1" applyFont="1" applyFill="1" applyBorder="1" applyAlignment="1" applyProtection="1">
      <alignment horizontal="right"/>
    </xf>
    <xf numFmtId="0" fontId="21" fillId="38" borderId="96" xfId="0" quotePrefix="1" applyNumberFormat="1" applyFont="1" applyFill="1" applyBorder="1" applyAlignment="1" applyProtection="1">
      <alignment horizontal="right"/>
    </xf>
    <xf numFmtId="0" fontId="21" fillId="38" borderId="93" xfId="0" quotePrefix="1" applyNumberFormat="1" applyFont="1" applyFill="1" applyBorder="1" applyAlignment="1" applyProtection="1">
      <alignment horizontal="right"/>
    </xf>
    <xf numFmtId="0" fontId="21" fillId="38" borderId="94" xfId="0" quotePrefix="1" applyNumberFormat="1" applyFont="1" applyFill="1" applyBorder="1" applyAlignment="1" applyProtection="1">
      <alignment horizontal="right"/>
    </xf>
    <xf numFmtId="0" fontId="19" fillId="33" borderId="18" xfId="0" quotePrefix="1" applyNumberFormat="1" applyFont="1" applyFill="1" applyBorder="1" applyAlignment="1" applyProtection="1">
      <alignment horizontal="left" vertical="top"/>
    </xf>
    <xf numFmtId="0" fontId="21" fillId="33" borderId="18" xfId="0" quotePrefix="1" applyNumberFormat="1" applyFont="1" applyFill="1" applyBorder="1" applyAlignment="1" applyProtection="1">
      <alignment horizontal="left"/>
    </xf>
    <xf numFmtId="0" fontId="21" fillId="33" borderId="18" xfId="0" quotePrefix="1" applyNumberFormat="1" applyFont="1" applyFill="1" applyBorder="1" applyAlignment="1" applyProtection="1">
      <alignment horizontal="right"/>
    </xf>
    <xf numFmtId="0" fontId="21" fillId="33" borderId="19" xfId="0" quotePrefix="1" applyNumberFormat="1" applyFont="1" applyFill="1" applyBorder="1" applyAlignment="1" applyProtection="1">
      <alignment horizontal="right"/>
    </xf>
    <xf numFmtId="0" fontId="22" fillId="33" borderId="18" xfId="0" quotePrefix="1" applyNumberFormat="1" applyFont="1" applyFill="1" applyBorder="1" applyAlignment="1" applyProtection="1">
      <alignment horizontal="left" vertical="top" wrapText="1"/>
    </xf>
    <xf numFmtId="171" fontId="19" fillId="37" borderId="45" xfId="0" quotePrefix="1" applyNumberFormat="1" applyFont="1" applyFill="1" applyBorder="1" applyAlignment="1" applyProtection="1">
      <alignment horizontal="right"/>
    </xf>
    <xf numFmtId="0" fontId="21" fillId="33" borderId="88" xfId="0" quotePrefix="1" applyNumberFormat="1" applyFont="1" applyFill="1" applyBorder="1" applyAlignment="1" applyProtection="1">
      <alignment horizontal="right"/>
    </xf>
    <xf numFmtId="0" fontId="19" fillId="40" borderId="60" xfId="0" quotePrefix="1" applyNumberFormat="1" applyFont="1" applyFill="1" applyBorder="1" applyAlignment="1" applyProtection="1">
      <alignment horizontal="right"/>
    </xf>
    <xf numFmtId="0" fontId="19" fillId="40" borderId="44" xfId="0" quotePrefix="1" applyNumberFormat="1" applyFont="1" applyFill="1" applyBorder="1" applyAlignment="1" applyProtection="1">
      <alignment horizontal="right"/>
    </xf>
    <xf numFmtId="0" fontId="19" fillId="35" borderId="60" xfId="0" quotePrefix="1" applyNumberFormat="1" applyFont="1" applyFill="1" applyBorder="1" applyAlignment="1" applyProtection="1">
      <alignment horizontal="left" vertical="top"/>
    </xf>
    <xf numFmtId="0" fontId="19" fillId="35" borderId="42" xfId="0" quotePrefix="1" applyNumberFormat="1" applyFont="1" applyFill="1" applyBorder="1" applyAlignment="1" applyProtection="1">
      <alignment horizontal="left" vertical="top"/>
    </xf>
    <xf numFmtId="0" fontId="19" fillId="35" borderId="44" xfId="0" quotePrefix="1" applyNumberFormat="1" applyFont="1" applyFill="1" applyBorder="1" applyAlignment="1" applyProtection="1">
      <alignment horizontal="left" vertical="top"/>
    </xf>
    <xf numFmtId="171" fontId="19" fillId="37" borderId="61" xfId="0" quotePrefix="1" applyNumberFormat="1" applyFont="1" applyFill="1" applyBorder="1" applyAlignment="1" applyProtection="1">
      <alignment horizontal="right"/>
    </xf>
    <xf numFmtId="169" fontId="19" fillId="40" borderId="62" xfId="0" applyNumberFormat="1" applyFont="1" applyFill="1" applyBorder="1" applyAlignment="1" applyProtection="1">
      <alignment horizontal="right"/>
    </xf>
    <xf numFmtId="0" fontId="20" fillId="35" borderId="21" xfId="0" quotePrefix="1" applyNumberFormat="1" applyFont="1" applyFill="1" applyBorder="1" applyAlignment="1" applyProtection="1">
      <alignment horizontal="left" vertical="top"/>
    </xf>
    <xf numFmtId="0" fontId="20" fillId="35" borderId="37" xfId="0" quotePrefix="1" applyNumberFormat="1" applyFont="1" applyFill="1" applyBorder="1" applyAlignment="1" applyProtection="1">
      <alignment horizontal="left" vertical="top"/>
    </xf>
    <xf numFmtId="0" fontId="20" fillId="35" borderId="22" xfId="0" quotePrefix="1" applyNumberFormat="1" applyFont="1" applyFill="1" applyBorder="1" applyAlignment="1" applyProtection="1">
      <alignment horizontal="left" vertical="top"/>
    </xf>
    <xf numFmtId="3" fontId="19" fillId="36" borderId="61" xfId="0" applyNumberFormat="1" applyFont="1" applyFill="1" applyBorder="1" applyAlignment="1" applyProtection="1">
      <alignment horizontal="right"/>
    </xf>
    <xf numFmtId="0" fontId="21" fillId="0" borderId="61" xfId="0" quotePrefix="1" applyNumberFormat="1" applyFont="1" applyFill="1" applyBorder="1" applyAlignment="1" applyProtection="1">
      <alignment horizontal="right"/>
    </xf>
    <xf numFmtId="0" fontId="21" fillId="0" borderId="62" xfId="0" quotePrefix="1" applyNumberFormat="1" applyFont="1" applyFill="1" applyBorder="1" applyAlignment="1" applyProtection="1">
      <alignment horizontal="right"/>
    </xf>
    <xf numFmtId="0" fontId="21" fillId="0" borderId="38" xfId="0" quotePrefix="1" applyNumberFormat="1" applyFont="1" applyFill="1" applyBorder="1" applyAlignment="1" applyProtection="1">
      <alignment horizontal="right"/>
    </xf>
    <xf numFmtId="0" fontId="21" fillId="0" borderId="43" xfId="0" quotePrefix="1" applyNumberFormat="1" applyFont="1" applyFill="1" applyBorder="1" applyAlignment="1" applyProtection="1">
      <alignment horizontal="right"/>
    </xf>
    <xf numFmtId="0" fontId="19" fillId="0" borderId="38" xfId="0" quotePrefix="1" applyNumberFormat="1" applyFont="1" applyFill="1" applyBorder="1" applyAlignment="1" applyProtection="1">
      <alignment horizontal="right"/>
    </xf>
    <xf numFmtId="0" fontId="19" fillId="0" borderId="43" xfId="0" quotePrefix="1" applyNumberFormat="1" applyFont="1" applyFill="1" applyBorder="1" applyAlignment="1" applyProtection="1">
      <alignment horizontal="right"/>
    </xf>
    <xf numFmtId="3" fontId="19" fillId="36" borderId="45" xfId="0" applyNumberFormat="1" applyFont="1" applyFill="1" applyBorder="1" applyAlignment="1" applyProtection="1">
      <alignment horizontal="right"/>
    </xf>
    <xf numFmtId="0" fontId="19" fillId="0" borderId="45" xfId="0" quotePrefix="1" applyNumberFormat="1" applyFont="1" applyFill="1" applyBorder="1" applyAlignment="1" applyProtection="1">
      <alignment horizontal="right"/>
    </xf>
    <xf numFmtId="169" fontId="19" fillId="0" borderId="45" xfId="0" applyNumberFormat="1" applyFont="1" applyFill="1" applyBorder="1" applyAlignment="1" applyProtection="1">
      <alignment horizontal="right"/>
    </xf>
    <xf numFmtId="0" fontId="19" fillId="0" borderId="46" xfId="0" quotePrefix="1" applyNumberFormat="1" applyFont="1" applyFill="1" applyBorder="1" applyAlignment="1" applyProtection="1">
      <alignment horizontal="right"/>
    </xf>
    <xf numFmtId="0" fontId="19" fillId="40" borderId="43" xfId="0" quotePrefix="1" applyFont="1" applyFill="1" applyBorder="1" applyAlignment="1">
      <alignment horizontal="right"/>
    </xf>
    <xf numFmtId="169" fontId="19" fillId="40" borderId="43" xfId="0" applyNumberFormat="1" applyFont="1" applyFill="1" applyBorder="1" applyAlignment="1">
      <alignment horizontal="right"/>
    </xf>
    <xf numFmtId="0" fontId="19" fillId="40" borderId="45" xfId="0" quotePrefix="1" applyFont="1" applyFill="1" applyBorder="1" applyAlignment="1">
      <alignment horizontal="right"/>
    </xf>
    <xf numFmtId="0" fontId="19" fillId="40" borderId="46" xfId="0" quotePrefix="1" applyFont="1" applyFill="1" applyBorder="1" applyAlignment="1">
      <alignment horizontal="right"/>
    </xf>
    <xf numFmtId="0" fontId="19" fillId="40" borderId="105" xfId="0" quotePrefix="1" applyFont="1" applyFill="1" applyBorder="1" applyAlignment="1">
      <alignment horizontal="right"/>
    </xf>
    <xf numFmtId="169" fontId="19" fillId="40" borderId="105" xfId="0" applyNumberFormat="1" applyFont="1" applyFill="1" applyBorder="1" applyAlignment="1">
      <alignment horizontal="right"/>
    </xf>
    <xf numFmtId="0" fontId="19" fillId="40" borderId="112" xfId="0" quotePrefix="1" applyFont="1" applyFill="1" applyBorder="1" applyAlignment="1">
      <alignment horizontal="right"/>
    </xf>
    <xf numFmtId="0" fontId="19" fillId="40" borderId="112" xfId="0" quotePrefix="1" applyNumberFormat="1" applyFont="1" applyFill="1" applyBorder="1" applyAlignment="1" applyProtection="1">
      <alignment horizontal="right"/>
    </xf>
    <xf numFmtId="3" fontId="19" fillId="36" borderId="67" xfId="0" applyNumberFormat="1" applyFont="1" applyFill="1" applyBorder="1" applyAlignment="1" applyProtection="1">
      <alignment horizontal="right"/>
    </xf>
    <xf numFmtId="3" fontId="19" fillId="36" borderId="68" xfId="0" applyNumberFormat="1" applyFont="1" applyFill="1" applyBorder="1" applyAlignment="1" applyProtection="1">
      <alignment horizontal="right"/>
    </xf>
    <xf numFmtId="0" fontId="19" fillId="40" borderId="111" xfId="0" quotePrefix="1" applyNumberFormat="1" applyFont="1" applyFill="1" applyBorder="1" applyAlignment="1" applyProtection="1">
      <alignment horizontal="right"/>
    </xf>
    <xf numFmtId="169" fontId="19" fillId="40" borderId="42" xfId="0" applyNumberFormat="1" applyFont="1" applyFill="1" applyBorder="1" applyAlignment="1">
      <alignment horizontal="right"/>
    </xf>
    <xf numFmtId="0" fontId="19" fillId="35" borderId="136" xfId="0" quotePrefix="1" applyNumberFormat="1" applyFont="1" applyFill="1" applyBorder="1" applyAlignment="1" applyProtection="1">
      <alignment horizontal="left"/>
    </xf>
    <xf numFmtId="0" fontId="19" fillId="40" borderId="136" xfId="0" quotePrefix="1" applyNumberFormat="1" applyFont="1" applyFill="1" applyBorder="1" applyAlignment="1" applyProtection="1">
      <alignment horizontal="right"/>
    </xf>
    <xf numFmtId="169" fontId="19" fillId="40" borderId="136" xfId="0" applyNumberFormat="1" applyFont="1" applyFill="1" applyBorder="1" applyAlignment="1" applyProtection="1">
      <alignment horizontal="right"/>
    </xf>
    <xf numFmtId="0" fontId="19" fillId="40" borderId="137" xfId="0" quotePrefix="1" applyNumberFormat="1" applyFont="1" applyFill="1" applyBorder="1" applyAlignment="1" applyProtection="1">
      <alignment horizontal="right"/>
    </xf>
    <xf numFmtId="0" fontId="19" fillId="35" borderId="139" xfId="0" quotePrefix="1" applyNumberFormat="1" applyFont="1" applyFill="1" applyBorder="1" applyAlignment="1" applyProtection="1">
      <alignment horizontal="left"/>
    </xf>
    <xf numFmtId="0" fontId="19" fillId="40" borderId="139" xfId="0" quotePrefix="1" applyNumberFormat="1" applyFont="1" applyFill="1" applyBorder="1" applyAlignment="1" applyProtection="1">
      <alignment horizontal="right"/>
    </xf>
    <xf numFmtId="0" fontId="19" fillId="40" borderId="140" xfId="0" quotePrefix="1" applyNumberFormat="1" applyFont="1" applyFill="1" applyBorder="1" applyAlignment="1" applyProtection="1">
      <alignment horizontal="right"/>
    </xf>
    <xf numFmtId="0" fontId="19" fillId="35" borderId="142" xfId="0" quotePrefix="1" applyNumberFormat="1" applyFont="1" applyFill="1" applyBorder="1" applyAlignment="1" applyProtection="1">
      <alignment horizontal="left"/>
    </xf>
    <xf numFmtId="0" fontId="19" fillId="40" borderId="142" xfId="0" quotePrefix="1" applyNumberFormat="1" applyFont="1" applyFill="1" applyBorder="1" applyAlignment="1" applyProtection="1">
      <alignment horizontal="right"/>
    </xf>
    <xf numFmtId="169" fontId="19" fillId="40" borderId="142" xfId="0" applyNumberFormat="1" applyFont="1" applyFill="1" applyBorder="1" applyAlignment="1" applyProtection="1">
      <alignment horizontal="right"/>
    </xf>
    <xf numFmtId="0" fontId="19" fillId="40" borderId="143" xfId="0" quotePrefix="1" applyNumberFormat="1" applyFont="1" applyFill="1" applyBorder="1" applyAlignment="1" applyProtection="1">
      <alignment horizontal="right"/>
    </xf>
    <xf numFmtId="0" fontId="21" fillId="33" borderId="106" xfId="0" quotePrefix="1" applyNumberFormat="1" applyFont="1" applyFill="1" applyBorder="1" applyAlignment="1" applyProtection="1">
      <alignment horizontal="right"/>
    </xf>
    <xf numFmtId="3" fontId="19" fillId="36" borderId="144" xfId="0" applyNumberFormat="1" applyFont="1" applyFill="1" applyBorder="1" applyAlignment="1" applyProtection="1">
      <alignment horizontal="right"/>
    </xf>
    <xf numFmtId="3" fontId="19" fillId="36" borderId="145" xfId="0" applyNumberFormat="1" applyFont="1" applyFill="1" applyBorder="1" applyAlignment="1" applyProtection="1">
      <alignment horizontal="right"/>
    </xf>
    <xf numFmtId="3" fontId="19" fillId="36" borderId="146" xfId="0" applyNumberFormat="1" applyFont="1" applyFill="1" applyBorder="1" applyAlignment="1" applyProtection="1">
      <alignment horizontal="right"/>
    </xf>
    <xf numFmtId="0" fontId="19" fillId="40" borderId="135" xfId="0" quotePrefix="1" applyNumberFormat="1" applyFont="1" applyFill="1" applyBorder="1" applyAlignment="1" applyProtection="1">
      <alignment horizontal="right"/>
    </xf>
    <xf numFmtId="169" fontId="19" fillId="40" borderId="138" xfId="0" applyNumberFormat="1" applyFont="1" applyFill="1" applyBorder="1" applyAlignment="1" applyProtection="1">
      <alignment horizontal="right"/>
    </xf>
    <xf numFmtId="0" fontId="19" fillId="40" borderId="141" xfId="0" quotePrefix="1" applyNumberFormat="1" applyFont="1" applyFill="1" applyBorder="1" applyAlignment="1" applyProtection="1">
      <alignment horizontal="right"/>
    </xf>
    <xf numFmtId="3" fontId="19" fillId="36" borderId="66" xfId="0" applyNumberFormat="1" applyFont="1" applyFill="1" applyBorder="1" applyAlignment="1" applyProtection="1">
      <alignment horizontal="right"/>
    </xf>
    <xf numFmtId="169" fontId="19" fillId="40" borderId="44" xfId="0" applyNumberFormat="1" applyFont="1" applyFill="1" applyBorder="1" applyAlignment="1">
      <alignment horizontal="right"/>
    </xf>
    <xf numFmtId="0" fontId="20" fillId="35" borderId="85" xfId="0" quotePrefix="1" applyNumberFormat="1" applyFont="1" applyFill="1" applyBorder="1" applyAlignment="1" applyProtection="1">
      <alignment horizontal="left" vertical="top"/>
    </xf>
    <xf numFmtId="0" fontId="19" fillId="35" borderId="60" xfId="0" quotePrefix="1" applyNumberFormat="1" applyFont="1" applyFill="1" applyBorder="1" applyAlignment="1" applyProtection="1">
      <alignment horizontal="left" vertical="top" wrapText="1"/>
    </xf>
    <xf numFmtId="0" fontId="19" fillId="35" borderId="121" xfId="0" quotePrefix="1" applyNumberFormat="1" applyFont="1" applyFill="1" applyBorder="1" applyAlignment="1" applyProtection="1">
      <alignment horizontal="left" vertical="top"/>
    </xf>
    <xf numFmtId="0" fontId="19" fillId="35" borderId="87" xfId="0" quotePrefix="1" applyNumberFormat="1" applyFont="1" applyFill="1" applyBorder="1" applyAlignment="1" applyProtection="1">
      <alignment horizontal="left" vertical="top"/>
    </xf>
    <xf numFmtId="0" fontId="19" fillId="35" borderId="127" xfId="0" quotePrefix="1" applyNumberFormat="1" applyFont="1" applyFill="1" applyBorder="1" applyAlignment="1" applyProtection="1">
      <alignment horizontal="left" vertical="top"/>
    </xf>
    <xf numFmtId="0" fontId="20" fillId="35" borderId="147" xfId="0" quotePrefix="1" applyNumberFormat="1" applyFont="1" applyFill="1" applyBorder="1" applyAlignment="1" applyProtection="1">
      <alignment horizontal="left" vertical="top"/>
    </xf>
    <xf numFmtId="169" fontId="19" fillId="0" borderId="60" xfId="0" applyNumberFormat="1" applyFont="1" applyFill="1" applyBorder="1" applyAlignment="1" applyProtection="1">
      <alignment horizontal="right"/>
    </xf>
    <xf numFmtId="0" fontId="22" fillId="0" borderId="42" xfId="0" quotePrefix="1" applyNumberFormat="1" applyFont="1" applyFill="1" applyBorder="1" applyAlignment="1" applyProtection="1">
      <alignment horizontal="left" vertical="top" wrapText="1"/>
    </xf>
    <xf numFmtId="169" fontId="19" fillId="0" borderId="42" xfId="0" applyNumberFormat="1" applyFont="1" applyFill="1" applyBorder="1" applyAlignment="1" applyProtection="1">
      <alignment horizontal="right"/>
    </xf>
    <xf numFmtId="0" fontId="19" fillId="0" borderId="44" xfId="0" quotePrefix="1" applyNumberFormat="1" applyFont="1" applyFill="1" applyBorder="1" applyAlignment="1" applyProtection="1">
      <alignment horizontal="right"/>
    </xf>
    <xf numFmtId="169" fontId="19" fillId="34" borderId="117" xfId="0" applyNumberFormat="1" applyFont="1" applyFill="1" applyBorder="1" applyAlignment="1">
      <alignment horizontal="right"/>
    </xf>
    <xf numFmtId="0" fontId="19" fillId="40" borderId="111" xfId="0" quotePrefix="1" applyFont="1" applyFill="1" applyBorder="1" applyAlignment="1">
      <alignment horizontal="right"/>
    </xf>
    <xf numFmtId="0" fontId="19" fillId="40" borderId="42" xfId="0" quotePrefix="1" applyFont="1" applyFill="1" applyBorder="1" applyAlignment="1">
      <alignment horizontal="right"/>
    </xf>
    <xf numFmtId="0" fontId="19" fillId="0" borderId="0" xfId="0" applyFont="1" applyBorder="1"/>
    <xf numFmtId="0" fontId="19" fillId="33" borderId="148" xfId="0" quotePrefix="1" applyNumberFormat="1" applyFont="1" applyFill="1" applyBorder="1" applyAlignment="1" applyProtection="1">
      <alignment horizontal="left" vertical="top"/>
    </xf>
    <xf numFmtId="0" fontId="19" fillId="35" borderId="87" xfId="0" quotePrefix="1" applyFont="1" applyFill="1" applyBorder="1" applyAlignment="1">
      <alignment horizontal="left" vertical="top"/>
    </xf>
    <xf numFmtId="0" fontId="19" fillId="0" borderId="131" xfId="0" applyNumberFormat="1" applyFont="1" applyFill="1" applyBorder="1" applyAlignment="1" applyProtection="1"/>
    <xf numFmtId="169" fontId="19" fillId="40" borderId="46" xfId="0" applyNumberFormat="1" applyFont="1" applyFill="1" applyBorder="1" applyAlignment="1" applyProtection="1">
      <alignment horizontal="right"/>
    </xf>
    <xf numFmtId="0" fontId="19" fillId="40" borderId="113" xfId="0" quotePrefix="1" applyNumberFormat="1" applyFont="1" applyFill="1" applyBorder="1" applyAlignment="1" applyProtection="1">
      <alignment horizontal="right"/>
    </xf>
    <xf numFmtId="0" fontId="19" fillId="35" borderId="149" xfId="0" quotePrefix="1" applyNumberFormat="1" applyFont="1" applyFill="1" applyBorder="1" applyAlignment="1" applyProtection="1">
      <alignment horizontal="left" vertical="top"/>
    </xf>
    <xf numFmtId="0" fontId="19" fillId="35" borderId="150" xfId="0" quotePrefix="1" applyNumberFormat="1" applyFont="1" applyFill="1" applyBorder="1" applyAlignment="1" applyProtection="1">
      <alignment horizontal="left" vertical="top"/>
    </xf>
    <xf numFmtId="0" fontId="19" fillId="35" borderId="12" xfId="0" quotePrefix="1" applyNumberFormat="1" applyFont="1" applyFill="1" applyBorder="1" applyAlignment="1" applyProtection="1">
      <alignment horizontal="left"/>
    </xf>
    <xf numFmtId="0" fontId="19" fillId="35" borderId="10" xfId="0" quotePrefix="1" applyNumberFormat="1" applyFont="1" applyFill="1" applyBorder="1" applyAlignment="1" applyProtection="1">
      <alignment horizontal="left"/>
    </xf>
    <xf numFmtId="0" fontId="19" fillId="35" borderId="14" xfId="0" quotePrefix="1" applyNumberFormat="1" applyFont="1" applyFill="1" applyBorder="1" applyAlignment="1" applyProtection="1">
      <alignment horizontal="left" vertical="top"/>
    </xf>
    <xf numFmtId="0" fontId="19" fillId="35" borderId="14" xfId="0" quotePrefix="1" applyFont="1" applyFill="1" applyBorder="1" applyAlignment="1">
      <alignment horizontal="left" vertical="top"/>
    </xf>
    <xf numFmtId="0" fontId="19" fillId="35" borderId="17" xfId="0" quotePrefix="1" applyNumberFormat="1" applyFont="1" applyFill="1" applyBorder="1" applyAlignment="1" applyProtection="1">
      <alignment horizontal="left" vertical="top"/>
    </xf>
    <xf numFmtId="0" fontId="19" fillId="35" borderId="18" xfId="0" quotePrefix="1" applyNumberFormat="1" applyFont="1" applyFill="1" applyBorder="1" applyAlignment="1" applyProtection="1">
      <alignment horizontal="left"/>
    </xf>
    <xf numFmtId="171" fontId="19" fillId="37" borderId="12" xfId="0" quotePrefix="1" applyNumberFormat="1" applyFont="1" applyFill="1" applyBorder="1" applyAlignment="1" applyProtection="1">
      <alignment horizontal="right"/>
    </xf>
    <xf numFmtId="171" fontId="19" fillId="37" borderId="10" xfId="0" quotePrefix="1" applyNumberFormat="1" applyFont="1" applyFill="1" applyBorder="1" applyAlignment="1" applyProtection="1">
      <alignment horizontal="right"/>
    </xf>
    <xf numFmtId="171" fontId="19" fillId="37" borderId="10" xfId="0" quotePrefix="1" applyNumberFormat="1" applyFont="1" applyFill="1" applyBorder="1" applyAlignment="1">
      <alignment horizontal="right"/>
    </xf>
    <xf numFmtId="0" fontId="19" fillId="40" borderId="63" xfId="0" quotePrefix="1" applyNumberFormat="1" applyFont="1" applyFill="1" applyBorder="1" applyAlignment="1" applyProtection="1">
      <alignment horizontal="right"/>
    </xf>
    <xf numFmtId="169" fontId="19" fillId="40" borderId="65" xfId="0" applyNumberFormat="1" applyFont="1" applyFill="1" applyBorder="1" applyAlignment="1" applyProtection="1">
      <alignment horizontal="right"/>
    </xf>
    <xf numFmtId="0" fontId="19" fillId="0" borderId="40" xfId="0" quotePrefix="1" applyNumberFormat="1" applyFont="1" applyFill="1" applyBorder="1" applyAlignment="1" applyProtection="1">
      <alignment horizontal="left" vertical="top"/>
    </xf>
    <xf numFmtId="0" fontId="22" fillId="0" borderId="40" xfId="0" quotePrefix="1" applyNumberFormat="1" applyFont="1" applyFill="1" applyBorder="1" applyAlignment="1" applyProtection="1">
      <alignment horizontal="left" vertical="top" wrapText="1"/>
    </xf>
    <xf numFmtId="0" fontId="21" fillId="0" borderId="40" xfId="0" quotePrefix="1" applyNumberFormat="1" applyFont="1" applyFill="1" applyBorder="1" applyAlignment="1" applyProtection="1">
      <alignment horizontal="left"/>
    </xf>
    <xf numFmtId="0" fontId="21" fillId="0" borderId="40" xfId="0" quotePrefix="1" applyNumberFormat="1" applyFont="1" applyFill="1" applyBorder="1" applyAlignment="1" applyProtection="1">
      <alignment horizontal="right"/>
    </xf>
    <xf numFmtId="0" fontId="21" fillId="0" borderId="130" xfId="0" quotePrefix="1" applyNumberFormat="1" applyFont="1" applyFill="1" applyBorder="1" applyAlignment="1" applyProtection="1">
      <alignment horizontal="right"/>
    </xf>
    <xf numFmtId="169" fontId="19" fillId="40" borderId="58" xfId="0" applyNumberFormat="1" applyFont="1" applyFill="1" applyBorder="1" applyAlignment="1" applyProtection="1">
      <alignment horizontal="right"/>
    </xf>
    <xf numFmtId="0" fontId="20" fillId="35" borderId="111" xfId="0" quotePrefix="1" applyNumberFormat="1" applyFont="1" applyFill="1" applyBorder="1" applyAlignment="1" applyProtection="1">
      <alignment horizontal="left" vertical="top"/>
    </xf>
    <xf numFmtId="169" fontId="19" fillId="38" borderId="51" xfId="0" applyNumberFormat="1" applyFont="1" applyFill="1" applyBorder="1" applyAlignment="1" applyProtection="1">
      <alignment horizontal="right" wrapText="1"/>
    </xf>
    <xf numFmtId="0" fontId="21" fillId="38" borderId="48" xfId="0" quotePrefix="1" applyNumberFormat="1" applyFont="1" applyFill="1" applyBorder="1" applyAlignment="1" applyProtection="1">
      <alignment horizontal="right"/>
    </xf>
    <xf numFmtId="0" fontId="21" fillId="38" borderId="49" xfId="0" quotePrefix="1" applyNumberFormat="1" applyFont="1" applyFill="1" applyBorder="1" applyAlignment="1" applyProtection="1">
      <alignment horizontal="right"/>
    </xf>
    <xf numFmtId="0" fontId="21" fillId="38" borderId="50" xfId="0" quotePrefix="1" applyNumberFormat="1" applyFont="1" applyFill="1" applyBorder="1" applyAlignment="1" applyProtection="1">
      <alignment horizontal="right"/>
    </xf>
    <xf numFmtId="0" fontId="19" fillId="33" borderId="40" xfId="0" quotePrefix="1" applyNumberFormat="1" applyFont="1" applyFill="1" applyBorder="1" applyAlignment="1" applyProtection="1">
      <alignment horizontal="right"/>
    </xf>
    <xf numFmtId="169" fontId="24" fillId="38" borderId="51" xfId="0" applyNumberFormat="1" applyFont="1" applyFill="1" applyBorder="1" applyAlignment="1">
      <alignment horizontal="right"/>
    </xf>
    <xf numFmtId="169" fontId="24" fillId="38" borderId="52" xfId="0" applyNumberFormat="1" applyFont="1" applyFill="1" applyBorder="1" applyAlignment="1">
      <alignment horizontal="right"/>
    </xf>
    <xf numFmtId="169" fontId="24" fillId="38" borderId="53" xfId="0" applyNumberFormat="1" applyFont="1" applyFill="1" applyBorder="1" applyAlignment="1">
      <alignment horizontal="right"/>
    </xf>
    <xf numFmtId="0" fontId="21" fillId="38" borderId="48" xfId="0" quotePrefix="1" applyFont="1" applyFill="1" applyBorder="1" applyAlignment="1">
      <alignment horizontal="right"/>
    </xf>
    <xf numFmtId="0" fontId="21" fillId="38" borderId="49" xfId="0" quotePrefix="1" applyFont="1" applyFill="1" applyBorder="1" applyAlignment="1">
      <alignment horizontal="right"/>
    </xf>
    <xf numFmtId="0" fontId="21" fillId="38" borderId="50" xfId="0" quotePrefix="1" applyFont="1" applyFill="1" applyBorder="1" applyAlignment="1">
      <alignment horizontal="right"/>
    </xf>
    <xf numFmtId="0" fontId="24" fillId="40" borderId="61" xfId="0" quotePrefix="1" applyFont="1" applyFill="1" applyBorder="1" applyAlignment="1">
      <alignment horizontal="right"/>
    </xf>
    <xf numFmtId="169" fontId="24" fillId="40" borderId="61" xfId="0" applyNumberFormat="1" applyFont="1" applyFill="1" applyBorder="1" applyAlignment="1">
      <alignment horizontal="right"/>
    </xf>
    <xf numFmtId="0" fontId="24" fillId="40" borderId="62" xfId="0" quotePrefix="1" applyFont="1" applyFill="1" applyBorder="1" applyAlignment="1">
      <alignment horizontal="right"/>
    </xf>
    <xf numFmtId="0" fontId="24" fillId="40" borderId="38" xfId="0" quotePrefix="1" applyFont="1" applyFill="1" applyBorder="1" applyAlignment="1">
      <alignment horizontal="right"/>
    </xf>
    <xf numFmtId="169" fontId="24" fillId="40" borderId="38" xfId="0" applyNumberFormat="1" applyFont="1" applyFill="1" applyBorder="1" applyAlignment="1">
      <alignment horizontal="right"/>
    </xf>
    <xf numFmtId="0" fontId="24" fillId="40" borderId="43" xfId="0" quotePrefix="1" applyFont="1" applyFill="1" applyBorder="1" applyAlignment="1">
      <alignment horizontal="right"/>
    </xf>
    <xf numFmtId="169" fontId="24" fillId="40" borderId="43" xfId="0" applyNumberFormat="1" applyFont="1" applyFill="1" applyBorder="1" applyAlignment="1">
      <alignment horizontal="right"/>
    </xf>
    <xf numFmtId="0" fontId="24" fillId="40" borderId="45" xfId="0" quotePrefix="1" applyFont="1" applyFill="1" applyBorder="1" applyAlignment="1">
      <alignment horizontal="right"/>
    </xf>
    <xf numFmtId="169" fontId="24" fillId="40" borderId="45" xfId="0" applyNumberFormat="1" applyFont="1" applyFill="1" applyBorder="1" applyAlignment="1">
      <alignment horizontal="right"/>
    </xf>
    <xf numFmtId="0" fontId="24" fillId="40" borderId="46" xfId="0" quotePrefix="1" applyFont="1" applyFill="1" applyBorder="1" applyAlignment="1">
      <alignment horizontal="right"/>
    </xf>
    <xf numFmtId="0" fontId="20" fillId="35" borderId="0" xfId="0" quotePrefix="1" applyNumberFormat="1" applyFont="1" applyFill="1" applyBorder="1" applyAlignment="1" applyProtection="1">
      <alignment horizontal="left" vertical="top"/>
    </xf>
    <xf numFmtId="0" fontId="19" fillId="0" borderId="38" xfId="0" quotePrefix="1" applyNumberFormat="1" applyFont="1" applyFill="1" applyBorder="1" applyAlignment="1" applyProtection="1">
      <alignment horizontal="left" vertical="top"/>
    </xf>
    <xf numFmtId="0" fontId="19" fillId="33" borderId="98" xfId="0" quotePrefix="1" applyNumberFormat="1" applyFont="1" applyFill="1" applyBorder="1" applyAlignment="1" applyProtection="1">
      <alignment horizontal="left" vertical="top"/>
    </xf>
    <xf numFmtId="0" fontId="21" fillId="33" borderId="98" xfId="0" quotePrefix="1" applyNumberFormat="1" applyFont="1" applyFill="1" applyBorder="1" applyAlignment="1" applyProtection="1">
      <alignment horizontal="left"/>
    </xf>
    <xf numFmtId="0" fontId="21" fillId="33" borderId="98" xfId="0" quotePrefix="1" applyNumberFormat="1" applyFont="1" applyFill="1" applyBorder="1" applyAlignment="1" applyProtection="1">
      <alignment horizontal="right"/>
    </xf>
    <xf numFmtId="0" fontId="21" fillId="38" borderId="98" xfId="0" quotePrefix="1" applyNumberFormat="1" applyFont="1" applyFill="1" applyBorder="1" applyAlignment="1" applyProtection="1">
      <alignment horizontal="right"/>
    </xf>
    <xf numFmtId="0" fontId="19" fillId="0" borderId="0" xfId="0" quotePrefix="1" applyNumberFormat="1" applyFont="1" applyFill="1" applyBorder="1" applyAlignment="1" applyProtection="1">
      <alignment horizontal="left" vertical="top"/>
    </xf>
    <xf numFmtId="0" fontId="19" fillId="33" borderId="48" xfId="0" quotePrefix="1" applyNumberFormat="1" applyFont="1" applyFill="1" applyBorder="1" applyAlignment="1" applyProtection="1">
      <alignment horizontal="left" vertical="top"/>
    </xf>
    <xf numFmtId="0" fontId="21" fillId="33" borderId="49" xfId="0" quotePrefix="1" applyNumberFormat="1" applyFont="1" applyFill="1" applyBorder="1" applyAlignment="1" applyProtection="1">
      <alignment horizontal="left"/>
    </xf>
    <xf numFmtId="0" fontId="21" fillId="33" borderId="49" xfId="0" quotePrefix="1" applyNumberFormat="1" applyFont="1" applyFill="1" applyBorder="1" applyAlignment="1" applyProtection="1">
      <alignment horizontal="right"/>
    </xf>
    <xf numFmtId="0" fontId="27" fillId="39" borderId="10" xfId="0" quotePrefix="1" applyNumberFormat="1" applyFont="1" applyFill="1" applyBorder="1" applyAlignment="1" applyProtection="1">
      <alignment horizontal="left" vertical="top"/>
    </xf>
    <xf numFmtId="0" fontId="23" fillId="0" borderId="92" xfId="0" quotePrefix="1" applyNumberFormat="1" applyFont="1" applyFill="1" applyBorder="1" applyAlignment="1" applyProtection="1">
      <alignment horizontal="right"/>
    </xf>
    <xf numFmtId="0" fontId="23" fillId="0" borderId="92" xfId="0" quotePrefix="1" applyNumberFormat="1" applyFont="1" applyFill="1" applyBorder="1" applyAlignment="1" applyProtection="1">
      <alignment horizontal="left"/>
    </xf>
    <xf numFmtId="169" fontId="19" fillId="0" borderId="52" xfId="0" applyNumberFormat="1" applyFont="1" applyFill="1" applyBorder="1" applyAlignment="1" applyProtection="1">
      <alignment horizontal="right"/>
    </xf>
    <xf numFmtId="169" fontId="19" fillId="0" borderId="53" xfId="0" applyNumberFormat="1" applyFont="1" applyFill="1" applyBorder="1" applyAlignment="1" applyProtection="1">
      <alignment horizontal="right"/>
    </xf>
    <xf numFmtId="2" fontId="19" fillId="35" borderId="61" xfId="0" quotePrefix="1" applyNumberFormat="1" applyFont="1" applyFill="1" applyBorder="1" applyAlignment="1" applyProtection="1">
      <alignment horizontal="left" vertical="top"/>
    </xf>
    <xf numFmtId="169" fontId="24" fillId="40" borderId="62" xfId="0" applyNumberFormat="1" applyFont="1" applyFill="1" applyBorder="1" applyAlignment="1">
      <alignment horizontal="right"/>
    </xf>
    <xf numFmtId="0" fontId="23" fillId="39" borderId="92" xfId="0" quotePrefix="1" applyNumberFormat="1" applyFont="1" applyFill="1" applyBorder="1" applyAlignment="1" applyProtection="1">
      <alignment horizontal="right"/>
    </xf>
    <xf numFmtId="169" fontId="19" fillId="0" borderId="92" xfId="0" applyNumberFormat="1" applyFont="1" applyFill="1" applyBorder="1" applyAlignment="1" applyProtection="1">
      <alignment horizontal="right"/>
    </xf>
    <xf numFmtId="169" fontId="19" fillId="0" borderId="41" xfId="0" applyNumberFormat="1" applyFont="1" applyFill="1" applyBorder="1" applyAlignment="1" applyProtection="1">
      <alignment horizontal="right"/>
    </xf>
    <xf numFmtId="169" fontId="19" fillId="0" borderId="115" xfId="0" applyNumberFormat="1" applyFont="1" applyFill="1" applyBorder="1" applyAlignment="1" applyProtection="1">
      <alignment horizontal="right"/>
    </xf>
    <xf numFmtId="0" fontId="20" fillId="35" borderId="107" xfId="0" quotePrefix="1" applyNumberFormat="1" applyFont="1" applyFill="1" applyBorder="1" applyAlignment="1" applyProtection="1">
      <alignment horizontal="left" vertical="top"/>
    </xf>
    <xf numFmtId="0" fontId="19" fillId="35" borderId="154" xfId="0" quotePrefix="1" applyNumberFormat="1" applyFont="1" applyFill="1" applyBorder="1" applyAlignment="1" applyProtection="1">
      <alignment horizontal="left"/>
    </xf>
    <xf numFmtId="0" fontId="19" fillId="35" borderId="155" xfId="0" quotePrefix="1" applyNumberFormat="1" applyFont="1" applyFill="1" applyBorder="1" applyAlignment="1" applyProtection="1">
      <alignment horizontal="left"/>
    </xf>
    <xf numFmtId="3" fontId="19" fillId="36" borderId="155" xfId="0" applyNumberFormat="1" applyFont="1" applyFill="1" applyBorder="1" applyAlignment="1" applyProtection="1">
      <alignment horizontal="right"/>
    </xf>
    <xf numFmtId="0" fontId="19" fillId="0" borderId="61" xfId="0" quotePrefix="1" applyFont="1" applyFill="1" applyBorder="1" applyAlignment="1">
      <alignment horizontal="left" vertical="center" wrapText="1"/>
    </xf>
    <xf numFmtId="3" fontId="19" fillId="36" borderId="156" xfId="0" applyNumberFormat="1" applyFont="1" applyFill="1" applyBorder="1" applyAlignment="1" applyProtection="1">
      <alignment horizontal="right"/>
    </xf>
    <xf numFmtId="3" fontId="19" fillId="36" borderId="157" xfId="0" applyNumberFormat="1" applyFont="1" applyFill="1" applyBorder="1" applyAlignment="1" applyProtection="1">
      <alignment horizontal="right"/>
    </xf>
    <xf numFmtId="0" fontId="23" fillId="0" borderId="152" xfId="0" quotePrefix="1" applyFont="1" applyFill="1" applyBorder="1" applyAlignment="1">
      <alignment horizontal="left" vertical="center" wrapText="1"/>
    </xf>
    <xf numFmtId="0" fontId="19" fillId="0" borderId="38" xfId="0" quotePrefix="1" applyNumberFormat="1" applyFont="1" applyFill="1" applyBorder="1" applyAlignment="1" applyProtection="1">
      <alignment horizontal="left" vertical="top" wrapText="1"/>
    </xf>
    <xf numFmtId="0" fontId="35" fillId="0" borderId="29" xfId="0" quotePrefix="1" applyNumberFormat="1" applyFont="1" applyFill="1" applyBorder="1" applyAlignment="1" applyProtection="1">
      <alignment wrapText="1"/>
    </xf>
    <xf numFmtId="0" fontId="19" fillId="35" borderId="154" xfId="0" quotePrefix="1" applyFont="1" applyFill="1" applyBorder="1" applyAlignment="1">
      <alignment horizontal="left"/>
    </xf>
    <xf numFmtId="0" fontId="19" fillId="35" borderId="155" xfId="0" quotePrefix="1" applyFont="1" applyFill="1" applyBorder="1" applyAlignment="1">
      <alignment horizontal="left"/>
    </xf>
    <xf numFmtId="169" fontId="19" fillId="36" borderId="19" xfId="0" applyNumberFormat="1" applyFont="1" applyFill="1" applyBorder="1" applyAlignment="1">
      <alignment horizontal="right"/>
    </xf>
    <xf numFmtId="169" fontId="19" fillId="36" borderId="53" xfId="0" applyNumberFormat="1" applyFont="1" applyFill="1" applyBorder="1" applyAlignment="1">
      <alignment horizontal="right"/>
    </xf>
    <xf numFmtId="0" fontId="19" fillId="35" borderId="160" xfId="0" quotePrefix="1" applyNumberFormat="1" applyFont="1" applyFill="1" applyBorder="1" applyAlignment="1" applyProtection="1">
      <alignment horizontal="left"/>
    </xf>
    <xf numFmtId="0" fontId="19" fillId="40" borderId="160" xfId="0" quotePrefix="1" applyFont="1" applyFill="1" applyBorder="1" applyAlignment="1">
      <alignment horizontal="right"/>
    </xf>
    <xf numFmtId="169" fontId="19" fillId="40" borderId="160" xfId="0" applyNumberFormat="1" applyFont="1" applyFill="1" applyBorder="1" applyAlignment="1">
      <alignment horizontal="right"/>
    </xf>
    <xf numFmtId="0" fontId="19" fillId="40" borderId="61" xfId="0" quotePrefix="1" applyFont="1" applyFill="1" applyBorder="1" applyAlignment="1">
      <alignment horizontal="right"/>
    </xf>
    <xf numFmtId="169" fontId="19" fillId="40" borderId="61" xfId="0" applyNumberFormat="1" applyFont="1" applyFill="1" applyBorder="1" applyAlignment="1">
      <alignment horizontal="right"/>
    </xf>
    <xf numFmtId="0" fontId="19" fillId="40" borderId="62" xfId="0" quotePrefix="1" applyFont="1" applyFill="1" applyBorder="1" applyAlignment="1">
      <alignment horizontal="right"/>
    </xf>
    <xf numFmtId="0" fontId="19" fillId="35" borderId="161" xfId="0" quotePrefix="1" applyFont="1" applyFill="1" applyBorder="1" applyAlignment="1">
      <alignment horizontal="left" vertical="top"/>
    </xf>
    <xf numFmtId="169" fontId="19" fillId="40" borderId="162" xfId="0" applyNumberFormat="1" applyFont="1" applyFill="1" applyBorder="1" applyAlignment="1">
      <alignment horizontal="right"/>
    </xf>
    <xf numFmtId="0" fontId="19" fillId="40" borderId="162" xfId="0" quotePrefix="1" applyFont="1" applyFill="1" applyBorder="1" applyAlignment="1">
      <alignment horizontal="right"/>
    </xf>
    <xf numFmtId="0" fontId="19" fillId="40" borderId="104" xfId="0" quotePrefix="1" applyFont="1" applyFill="1" applyBorder="1" applyAlignment="1">
      <alignment horizontal="right"/>
    </xf>
    <xf numFmtId="0" fontId="19" fillId="40" borderId="89" xfId="0" quotePrefix="1" applyFont="1" applyFill="1" applyBorder="1" applyAlignment="1">
      <alignment horizontal="right"/>
    </xf>
    <xf numFmtId="169" fontId="19" fillId="40" borderId="102" xfId="0" applyNumberFormat="1" applyFont="1" applyFill="1" applyBorder="1" applyAlignment="1">
      <alignment horizontal="right"/>
    </xf>
    <xf numFmtId="0" fontId="20" fillId="35" borderId="161" xfId="0" quotePrefix="1" applyNumberFormat="1" applyFont="1" applyFill="1" applyBorder="1" applyAlignment="1" applyProtection="1">
      <alignment horizontal="left" vertical="top"/>
    </xf>
    <xf numFmtId="0" fontId="19" fillId="35" borderId="160" xfId="0" quotePrefix="1" applyNumberFormat="1" applyFont="1" applyFill="1" applyBorder="1" applyAlignment="1" applyProtection="1">
      <alignment horizontal="left" vertical="top" wrapText="1"/>
    </xf>
    <xf numFmtId="0" fontId="19" fillId="35" borderId="161" xfId="0" quotePrefix="1" applyNumberFormat="1" applyFont="1" applyFill="1" applyBorder="1" applyAlignment="1" applyProtection="1">
      <alignment horizontal="left" vertical="top" wrapText="1"/>
    </xf>
    <xf numFmtId="3" fontId="19" fillId="36" borderId="162" xfId="0" applyNumberFormat="1" applyFont="1" applyFill="1" applyBorder="1" applyAlignment="1" applyProtection="1">
      <alignment horizontal="right"/>
    </xf>
    <xf numFmtId="169" fontId="19" fillId="0" borderId="116" xfId="0" applyNumberFormat="1" applyFont="1" applyFill="1" applyBorder="1" applyAlignment="1" applyProtection="1">
      <alignment horizontal="right"/>
    </xf>
    <xf numFmtId="0" fontId="19" fillId="35" borderId="160" xfId="0" quotePrefix="1" applyNumberFormat="1" applyFont="1" applyFill="1" applyBorder="1" applyAlignment="1" applyProtection="1">
      <alignment horizontal="left" vertical="top"/>
    </xf>
    <xf numFmtId="0" fontId="23" fillId="0" borderId="40" xfId="0" quotePrefix="1" applyNumberFormat="1" applyFont="1" applyFill="1" applyBorder="1" applyAlignment="1" applyProtection="1">
      <alignment horizontal="right"/>
    </xf>
    <xf numFmtId="169" fontId="19" fillId="0" borderId="48" xfId="0" applyNumberFormat="1" applyFont="1" applyFill="1" applyBorder="1" applyAlignment="1" applyProtection="1">
      <alignment horizontal="right"/>
    </xf>
    <xf numFmtId="169" fontId="19" fillId="0" borderId="49" xfId="0" applyNumberFormat="1" applyFont="1" applyFill="1" applyBorder="1" applyAlignment="1" applyProtection="1">
      <alignment horizontal="right"/>
    </xf>
    <xf numFmtId="169" fontId="19" fillId="0" borderId="50" xfId="0" applyNumberFormat="1" applyFont="1" applyFill="1" applyBorder="1" applyAlignment="1" applyProtection="1">
      <alignment horizontal="right"/>
    </xf>
    <xf numFmtId="3" fontId="19" fillId="36" borderId="165" xfId="0" applyNumberFormat="1" applyFont="1" applyFill="1" applyBorder="1" applyAlignment="1" applyProtection="1">
      <alignment horizontal="right"/>
    </xf>
    <xf numFmtId="3" fontId="19" fillId="36" borderId="166" xfId="0" applyNumberFormat="1" applyFont="1" applyFill="1" applyBorder="1" applyAlignment="1" applyProtection="1">
      <alignment horizontal="right"/>
    </xf>
    <xf numFmtId="0" fontId="19" fillId="35" borderId="97" xfId="0" quotePrefix="1" applyNumberFormat="1" applyFont="1" applyFill="1" applyBorder="1" applyAlignment="1" applyProtection="1">
      <alignment horizontal="left" vertical="top"/>
    </xf>
    <xf numFmtId="0" fontId="19" fillId="35" borderId="76" xfId="0" quotePrefix="1" applyNumberFormat="1" applyFont="1" applyFill="1" applyBorder="1" applyAlignment="1" applyProtection="1">
      <alignment horizontal="left" vertical="top"/>
    </xf>
    <xf numFmtId="0" fontId="19" fillId="35" borderId="85" xfId="0" quotePrefix="1" applyNumberFormat="1" applyFont="1" applyFill="1" applyBorder="1" applyAlignment="1" applyProtection="1">
      <alignment horizontal="left" vertical="top"/>
    </xf>
    <xf numFmtId="3" fontId="19" fillId="36" borderId="167" xfId="0" applyNumberFormat="1" applyFont="1" applyFill="1" applyBorder="1" applyAlignment="1" applyProtection="1">
      <alignment horizontal="right"/>
    </xf>
    <xf numFmtId="0" fontId="23" fillId="0" borderId="0" xfId="0" quotePrefix="1" applyFont="1" applyFill="1" applyBorder="1" applyAlignment="1">
      <alignment horizontal="right"/>
    </xf>
    <xf numFmtId="0" fontId="23" fillId="0" borderId="0" xfId="0" quotePrefix="1" applyFont="1" applyFill="1" applyBorder="1" applyAlignment="1">
      <alignment horizontal="left"/>
    </xf>
    <xf numFmtId="169" fontId="19" fillId="0" borderId="0" xfId="0" applyNumberFormat="1" applyFont="1" applyFill="1" applyBorder="1" applyAlignment="1">
      <alignment horizontal="right"/>
    </xf>
    <xf numFmtId="169" fontId="19" fillId="0" borderId="24" xfId="0" applyNumberFormat="1" applyFont="1" applyFill="1" applyBorder="1" applyAlignment="1">
      <alignment horizontal="right"/>
    </xf>
    <xf numFmtId="169" fontId="19" fillId="0" borderId="25" xfId="0" applyNumberFormat="1" applyFont="1" applyFill="1" applyBorder="1" applyAlignment="1">
      <alignment horizontal="right"/>
    </xf>
    <xf numFmtId="0" fontId="23" fillId="0" borderId="96" xfId="0" quotePrefix="1" applyFont="1" applyFill="1" applyBorder="1" applyAlignment="1">
      <alignment horizontal="left" vertical="center" wrapText="1"/>
    </xf>
    <xf numFmtId="0" fontId="23" fillId="0" borderId="92" xfId="0" quotePrefix="1" applyFont="1" applyFill="1" applyBorder="1" applyAlignment="1">
      <alignment horizontal="left"/>
    </xf>
    <xf numFmtId="169" fontId="19" fillId="0" borderId="92" xfId="0" applyNumberFormat="1" applyFont="1" applyFill="1" applyBorder="1" applyAlignment="1">
      <alignment horizontal="right"/>
    </xf>
    <xf numFmtId="169" fontId="19" fillId="0" borderId="23" xfId="0" applyNumberFormat="1" applyFont="1" applyFill="1" applyBorder="1" applyAlignment="1">
      <alignment horizontal="right"/>
    </xf>
    <xf numFmtId="0" fontId="23" fillId="0" borderId="92" xfId="0" quotePrefix="1" applyFont="1" applyFill="1" applyBorder="1" applyAlignment="1">
      <alignment horizontal="right"/>
    </xf>
    <xf numFmtId="0" fontId="19" fillId="0" borderId="42" xfId="0" quotePrefix="1" applyFont="1" applyFill="1" applyBorder="1" applyAlignment="1">
      <alignment horizontal="left" vertical="top"/>
    </xf>
    <xf numFmtId="0" fontId="20" fillId="0" borderId="132" xfId="0" quotePrefix="1" applyNumberFormat="1" applyFont="1" applyFill="1" applyBorder="1" applyAlignment="1" applyProtection="1">
      <alignment horizontal="left" vertical="top"/>
    </xf>
    <xf numFmtId="0" fontId="20" fillId="0" borderId="119" xfId="0" quotePrefix="1" applyNumberFormat="1" applyFont="1" applyFill="1" applyBorder="1" applyAlignment="1" applyProtection="1">
      <alignment horizontal="left" vertical="top"/>
    </xf>
    <xf numFmtId="0" fontId="20" fillId="0" borderId="122" xfId="0" quotePrefix="1" applyNumberFormat="1" applyFont="1" applyFill="1" applyBorder="1" applyAlignment="1" applyProtection="1">
      <alignment horizontal="left" vertical="top"/>
    </xf>
    <xf numFmtId="0" fontId="20" fillId="0" borderId="126" xfId="0" quotePrefix="1" applyNumberFormat="1" applyFont="1" applyFill="1" applyBorder="1" applyAlignment="1" applyProtection="1">
      <alignment horizontal="left" vertical="top"/>
    </xf>
    <xf numFmtId="0" fontId="20" fillId="0" borderId="147" xfId="0" quotePrefix="1" applyFont="1" applyFill="1" applyBorder="1" applyAlignment="1">
      <alignment horizontal="left" vertical="top"/>
    </xf>
    <xf numFmtId="0" fontId="20" fillId="0" borderId="131" xfId="0" quotePrefix="1" applyFont="1" applyFill="1" applyBorder="1" applyAlignment="1">
      <alignment horizontal="left" vertical="top"/>
    </xf>
    <xf numFmtId="0" fontId="20" fillId="0" borderId="131" xfId="0" quotePrefix="1" applyNumberFormat="1" applyFont="1" applyFill="1" applyBorder="1" applyAlignment="1" applyProtection="1">
      <alignment horizontal="left" vertical="top"/>
    </xf>
    <xf numFmtId="0" fontId="20" fillId="0" borderId="132" xfId="0" quotePrefix="1" applyFont="1" applyFill="1" applyBorder="1" applyAlignment="1">
      <alignment horizontal="left" vertical="top"/>
    </xf>
    <xf numFmtId="0" fontId="20" fillId="0" borderId="147" xfId="0" quotePrefix="1" applyNumberFormat="1" applyFont="1" applyFill="1" applyBorder="1" applyAlignment="1" applyProtection="1">
      <alignment horizontal="left" vertical="top"/>
    </xf>
    <xf numFmtId="169" fontId="39" fillId="0" borderId="30" xfId="0" applyNumberFormat="1" applyFont="1" applyFill="1" applyBorder="1" applyAlignment="1">
      <alignment horizontal="right"/>
    </xf>
    <xf numFmtId="169" fontId="39" fillId="0" borderId="0" xfId="0" applyNumberFormat="1" applyFont="1" applyFill="1" applyBorder="1" applyAlignment="1">
      <alignment horizontal="right"/>
    </xf>
    <xf numFmtId="169" fontId="19" fillId="34" borderId="13" xfId="0" applyNumberFormat="1" applyFont="1" applyFill="1" applyBorder="1" applyAlignment="1" applyProtection="1">
      <alignment horizontal="right"/>
    </xf>
    <xf numFmtId="0" fontId="20" fillId="0" borderId="133" xfId="0" quotePrefix="1" applyNumberFormat="1" applyFont="1" applyFill="1" applyBorder="1" applyAlignment="1" applyProtection="1">
      <alignment horizontal="left" vertical="top"/>
    </xf>
    <xf numFmtId="0" fontId="20" fillId="0" borderId="128" xfId="0" quotePrefix="1" applyNumberFormat="1" applyFont="1" applyFill="1" applyBorder="1" applyAlignment="1" applyProtection="1">
      <alignment horizontal="left" vertical="top"/>
    </xf>
    <xf numFmtId="171" fontId="19" fillId="0" borderId="0" xfId="0" applyNumberFormat="1" applyFont="1" applyFill="1" applyBorder="1" applyAlignment="1" applyProtection="1"/>
    <xf numFmtId="171" fontId="21" fillId="33" borderId="18" xfId="0" quotePrefix="1" applyNumberFormat="1" applyFont="1" applyFill="1" applyBorder="1" applyAlignment="1" applyProtection="1">
      <alignment horizontal="right"/>
    </xf>
    <xf numFmtId="171" fontId="19" fillId="34" borderId="89" xfId="0" quotePrefix="1" applyNumberFormat="1" applyFont="1" applyFill="1" applyBorder="1" applyAlignment="1" applyProtection="1">
      <alignment horizontal="right"/>
    </xf>
    <xf numFmtId="171" fontId="21" fillId="33" borderId="40" xfId="0" quotePrefix="1" applyNumberFormat="1" applyFont="1" applyFill="1" applyBorder="1" applyAlignment="1" applyProtection="1">
      <alignment horizontal="right"/>
    </xf>
    <xf numFmtId="171" fontId="21" fillId="33" borderId="24" xfId="0" quotePrefix="1" applyNumberFormat="1" applyFont="1" applyFill="1" applyBorder="1" applyAlignment="1" applyProtection="1">
      <alignment horizontal="right"/>
    </xf>
    <xf numFmtId="171" fontId="19" fillId="0" borderId="0" xfId="0" quotePrefix="1" applyNumberFormat="1" applyFont="1" applyFill="1" applyBorder="1" applyAlignment="1" applyProtection="1">
      <alignment horizontal="right"/>
    </xf>
    <xf numFmtId="171" fontId="19" fillId="0" borderId="0" xfId="0" applyNumberFormat="1" applyFont="1" applyBorder="1"/>
    <xf numFmtId="171" fontId="19" fillId="37" borderId="61" xfId="0" quotePrefix="1" applyNumberFormat="1" applyFont="1" applyFill="1" applyBorder="1" applyAlignment="1">
      <alignment horizontal="right"/>
    </xf>
    <xf numFmtId="171" fontId="19" fillId="37" borderId="38" xfId="0" quotePrefix="1" applyNumberFormat="1" applyFont="1" applyFill="1" applyBorder="1" applyAlignment="1">
      <alignment horizontal="right"/>
    </xf>
    <xf numFmtId="171" fontId="19" fillId="37" borderId="45" xfId="0" quotePrefix="1" applyNumberFormat="1" applyFont="1" applyFill="1" applyBorder="1" applyAlignment="1">
      <alignment horizontal="right"/>
    </xf>
    <xf numFmtId="171" fontId="19" fillId="34" borderId="89" xfId="0" quotePrefix="1" applyNumberFormat="1" applyFont="1" applyFill="1" applyBorder="1" applyAlignment="1">
      <alignment horizontal="right"/>
    </xf>
    <xf numFmtId="171" fontId="19" fillId="37" borderId="136" xfId="0" quotePrefix="1" applyNumberFormat="1" applyFont="1" applyFill="1" applyBorder="1" applyAlignment="1" applyProtection="1">
      <alignment horizontal="right"/>
    </xf>
    <xf numFmtId="171" fontId="19" fillId="37" borderId="139" xfId="0" quotePrefix="1" applyNumberFormat="1" applyFont="1" applyFill="1" applyBorder="1" applyAlignment="1" applyProtection="1">
      <alignment horizontal="right"/>
    </xf>
    <xf numFmtId="171" fontId="19" fillId="37" borderId="142" xfId="0" quotePrefix="1" applyNumberFormat="1" applyFont="1" applyFill="1" applyBorder="1" applyAlignment="1" applyProtection="1">
      <alignment horizontal="right"/>
    </xf>
    <xf numFmtId="171" fontId="19" fillId="37" borderId="18" xfId="0" quotePrefix="1" applyNumberFormat="1" applyFont="1" applyFill="1" applyBorder="1" applyAlignment="1" applyProtection="1">
      <alignment horizontal="right"/>
    </xf>
    <xf numFmtId="171" fontId="21" fillId="0" borderId="40" xfId="0" quotePrefix="1" applyNumberFormat="1" applyFont="1" applyFill="1" applyBorder="1" applyAlignment="1" applyProtection="1">
      <alignment horizontal="right"/>
    </xf>
    <xf numFmtId="171" fontId="19" fillId="0" borderId="92" xfId="0" quotePrefix="1" applyNumberFormat="1" applyFont="1" applyFill="1" applyBorder="1" applyAlignment="1" applyProtection="1">
      <alignment horizontal="right"/>
    </xf>
    <xf numFmtId="171" fontId="24" fillId="0" borderId="0" xfId="0" applyNumberFormat="1" applyFont="1"/>
    <xf numFmtId="171" fontId="21" fillId="33" borderId="40" xfId="0" quotePrefix="1" applyNumberFormat="1" applyFont="1" applyFill="1" applyBorder="1" applyAlignment="1">
      <alignment horizontal="right"/>
    </xf>
    <xf numFmtId="171" fontId="24" fillId="37" borderId="61" xfId="0" quotePrefix="1" applyNumberFormat="1" applyFont="1" applyFill="1" applyBorder="1" applyAlignment="1">
      <alignment horizontal="right"/>
    </xf>
    <xf numFmtId="171" fontId="24" fillId="37" borderId="38" xfId="0" quotePrefix="1" applyNumberFormat="1" applyFont="1" applyFill="1" applyBorder="1" applyAlignment="1">
      <alignment horizontal="right"/>
    </xf>
    <xf numFmtId="171" fontId="24" fillId="37" borderId="45" xfId="0" quotePrefix="1" applyNumberFormat="1" applyFont="1" applyFill="1" applyBorder="1" applyAlignment="1">
      <alignment horizontal="right"/>
    </xf>
    <xf numFmtId="171" fontId="24" fillId="34" borderId="89" xfId="0" quotePrefix="1" applyNumberFormat="1" applyFont="1" applyFill="1" applyBorder="1" applyAlignment="1">
      <alignment horizontal="right"/>
    </xf>
    <xf numFmtId="171" fontId="24" fillId="37" borderId="93" xfId="0" quotePrefix="1" applyNumberFormat="1" applyFont="1" applyFill="1" applyBorder="1" applyAlignment="1">
      <alignment horizontal="right"/>
    </xf>
    <xf numFmtId="171" fontId="21" fillId="33" borderId="98" xfId="0" quotePrefix="1" applyNumberFormat="1" applyFont="1" applyFill="1" applyBorder="1" applyAlignment="1" applyProtection="1">
      <alignment horizontal="right"/>
    </xf>
    <xf numFmtId="171" fontId="21" fillId="33" borderId="49" xfId="0" quotePrefix="1" applyNumberFormat="1" applyFont="1" applyFill="1" applyBorder="1" applyAlignment="1" applyProtection="1">
      <alignment horizontal="right"/>
    </xf>
    <xf numFmtId="171" fontId="21" fillId="33" borderId="10" xfId="0" quotePrefix="1" applyNumberFormat="1" applyFont="1" applyFill="1" applyBorder="1" applyAlignment="1" applyProtection="1">
      <alignment horizontal="right"/>
    </xf>
    <xf numFmtId="171" fontId="19" fillId="37" borderId="11" xfId="0" quotePrefix="1" applyNumberFormat="1" applyFont="1" applyFill="1" applyBorder="1" applyAlignment="1" applyProtection="1">
      <alignment horizontal="right"/>
    </xf>
    <xf numFmtId="171" fontId="19" fillId="37" borderId="14" xfId="0" quotePrefix="1" applyNumberFormat="1" applyFont="1" applyFill="1" applyBorder="1" applyAlignment="1" applyProtection="1">
      <alignment horizontal="right"/>
    </xf>
    <xf numFmtId="171" fontId="19" fillId="37" borderId="17" xfId="0" quotePrefix="1" applyNumberFormat="1" applyFont="1" applyFill="1" applyBorder="1" applyAlignment="1" applyProtection="1">
      <alignment horizontal="right"/>
    </xf>
    <xf numFmtId="171" fontId="19" fillId="37" borderId="160" xfId="0" quotePrefix="1" applyNumberFormat="1" applyFont="1" applyFill="1" applyBorder="1" applyAlignment="1" applyProtection="1">
      <alignment horizontal="right"/>
    </xf>
    <xf numFmtId="171" fontId="19" fillId="37" borderId="90" xfId="0" quotePrefix="1" applyNumberFormat="1" applyFont="1" applyFill="1" applyBorder="1" applyAlignment="1" applyProtection="1">
      <alignment horizontal="right"/>
    </xf>
    <xf numFmtId="171" fontId="19" fillId="37" borderId="91" xfId="0" quotePrefix="1" applyNumberFormat="1" applyFont="1" applyFill="1" applyBorder="1" applyAlignment="1" applyProtection="1">
      <alignment horizontal="right"/>
    </xf>
    <xf numFmtId="171" fontId="19" fillId="0" borderId="40" xfId="0" quotePrefix="1" applyNumberFormat="1" applyFont="1" applyFill="1" applyBorder="1" applyAlignment="1" applyProtection="1">
      <alignment horizontal="right"/>
    </xf>
    <xf numFmtId="171" fontId="19" fillId="0" borderId="0" xfId="0" applyNumberFormat="1" applyFont="1"/>
    <xf numFmtId="171" fontId="19" fillId="0" borderId="0" xfId="0" quotePrefix="1" applyNumberFormat="1" applyFont="1" applyFill="1" applyBorder="1" applyAlignment="1">
      <alignment horizontal="right"/>
    </xf>
    <xf numFmtId="171" fontId="19" fillId="37" borderId="160" xfId="0" quotePrefix="1" applyNumberFormat="1" applyFont="1" applyFill="1" applyBorder="1" applyAlignment="1">
      <alignment horizontal="right"/>
    </xf>
    <xf numFmtId="171" fontId="19" fillId="0" borderId="92" xfId="0" quotePrefix="1" applyNumberFormat="1" applyFont="1" applyFill="1" applyBorder="1" applyAlignment="1">
      <alignment horizontal="right"/>
    </xf>
    <xf numFmtId="171" fontId="19" fillId="37" borderId="86" xfId="0" quotePrefix="1" applyNumberFormat="1" applyFont="1" applyFill="1" applyBorder="1" applyAlignment="1" applyProtection="1">
      <alignment horizontal="right"/>
    </xf>
    <xf numFmtId="171" fontId="30" fillId="0" borderId="72" xfId="0" quotePrefix="1" applyNumberFormat="1" applyFont="1" applyBorder="1" applyAlignment="1">
      <alignment vertical="center" wrapText="1"/>
    </xf>
    <xf numFmtId="171" fontId="19" fillId="37" borderId="90" xfId="0" quotePrefix="1" applyNumberFormat="1" applyFont="1" applyFill="1" applyBorder="1" applyAlignment="1">
      <alignment horizontal="right"/>
    </xf>
    <xf numFmtId="171" fontId="19" fillId="37" borderId="77" xfId="0" quotePrefix="1" applyNumberFormat="1" applyFont="1" applyFill="1" applyBorder="1" applyAlignment="1">
      <alignment horizontal="right"/>
    </xf>
    <xf numFmtId="171" fontId="19" fillId="37" borderId="86" xfId="0" quotePrefix="1" applyNumberFormat="1" applyFont="1" applyFill="1" applyBorder="1" applyAlignment="1">
      <alignment horizontal="right"/>
    </xf>
    <xf numFmtId="171" fontId="19" fillId="37" borderId="70" xfId="0" quotePrefix="1" applyNumberFormat="1" applyFont="1" applyFill="1" applyBorder="1" applyAlignment="1">
      <alignment horizontal="right"/>
    </xf>
    <xf numFmtId="171" fontId="19" fillId="37" borderId="39" xfId="0" quotePrefix="1" applyNumberFormat="1" applyFont="1" applyFill="1" applyBorder="1" applyAlignment="1">
      <alignment horizontal="right"/>
    </xf>
    <xf numFmtId="3" fontId="19" fillId="0" borderId="62" xfId="0" applyNumberFormat="1" applyFont="1" applyFill="1" applyBorder="1" applyAlignment="1" applyProtection="1">
      <alignment horizontal="right"/>
    </xf>
    <xf numFmtId="0" fontId="19" fillId="0" borderId="18" xfId="0" quotePrefix="1" applyNumberFormat="1" applyFont="1" applyFill="1" applyBorder="1" applyAlignment="1" applyProtection="1">
      <alignment horizontal="left" vertical="top"/>
    </xf>
    <xf numFmtId="0" fontId="21" fillId="0" borderId="18" xfId="0" quotePrefix="1" applyNumberFormat="1" applyFont="1" applyFill="1" applyBorder="1" applyAlignment="1" applyProtection="1">
      <alignment horizontal="left"/>
    </xf>
    <xf numFmtId="171" fontId="21" fillId="0" borderId="18" xfId="0" quotePrefix="1" applyNumberFormat="1" applyFont="1" applyFill="1" applyBorder="1" applyAlignment="1" applyProtection="1">
      <alignment horizontal="right"/>
    </xf>
    <xf numFmtId="0" fontId="21" fillId="0" borderId="88" xfId="0" quotePrefix="1" applyNumberFormat="1" applyFont="1" applyFill="1" applyBorder="1" applyAlignment="1" applyProtection="1">
      <alignment horizontal="right"/>
    </xf>
    <xf numFmtId="0" fontId="20" fillId="0" borderId="21" xfId="0" quotePrefix="1" applyNumberFormat="1" applyFont="1" applyFill="1" applyBorder="1" applyAlignment="1" applyProtection="1">
      <alignment horizontal="left" vertical="top"/>
    </xf>
    <xf numFmtId="0" fontId="20" fillId="0" borderId="37" xfId="0" quotePrefix="1" applyNumberFormat="1" applyFont="1" applyFill="1" applyBorder="1" applyAlignment="1" applyProtection="1">
      <alignment horizontal="left" vertical="top"/>
    </xf>
    <xf numFmtId="0" fontId="20" fillId="0" borderId="22" xfId="0" quotePrefix="1" applyNumberFormat="1" applyFont="1" applyFill="1" applyBorder="1" applyAlignment="1" applyProtection="1">
      <alignment horizontal="left" vertical="top"/>
    </xf>
    <xf numFmtId="169" fontId="19" fillId="40" borderId="51" xfId="0" applyNumberFormat="1" applyFont="1" applyFill="1" applyBorder="1" applyAlignment="1" applyProtection="1">
      <alignment horizontal="right"/>
    </xf>
    <xf numFmtId="0" fontId="19" fillId="40" borderId="52" xfId="0" quotePrefix="1" applyNumberFormat="1" applyFont="1" applyFill="1" applyBorder="1" applyAlignment="1" applyProtection="1">
      <alignment horizontal="right"/>
    </xf>
    <xf numFmtId="0" fontId="19" fillId="40" borderId="53" xfId="0" quotePrefix="1" applyNumberFormat="1" applyFont="1" applyFill="1" applyBorder="1" applyAlignment="1" applyProtection="1">
      <alignment horizontal="right"/>
    </xf>
    <xf numFmtId="0" fontId="19" fillId="40" borderId="168" xfId="0" quotePrefix="1" applyNumberFormat="1" applyFont="1" applyFill="1" applyBorder="1" applyAlignment="1" applyProtection="1">
      <alignment horizontal="right"/>
    </xf>
    <xf numFmtId="0" fontId="19" fillId="40" borderId="169" xfId="0" quotePrefix="1" applyNumberFormat="1" applyFont="1" applyFill="1" applyBorder="1" applyAlignment="1" applyProtection="1">
      <alignment horizontal="right"/>
    </xf>
    <xf numFmtId="169" fontId="19" fillId="40" borderId="169" xfId="0" applyNumberFormat="1" applyFont="1" applyFill="1" applyBorder="1" applyAlignment="1" applyProtection="1">
      <alignment horizontal="right"/>
    </xf>
    <xf numFmtId="0" fontId="19" fillId="40" borderId="170" xfId="0" quotePrefix="1" applyNumberFormat="1" applyFont="1" applyFill="1" applyBorder="1" applyAlignment="1" applyProtection="1">
      <alignment horizontal="right"/>
    </xf>
    <xf numFmtId="0" fontId="20" fillId="0" borderId="37" xfId="0" quotePrefix="1" applyFont="1" applyFill="1" applyBorder="1" applyAlignment="1">
      <alignment horizontal="left" vertical="top"/>
    </xf>
    <xf numFmtId="0" fontId="20" fillId="0" borderId="134" xfId="0" quotePrefix="1" applyNumberFormat="1" applyFont="1" applyFill="1" applyBorder="1" applyAlignment="1" applyProtection="1">
      <alignment horizontal="left" vertical="top"/>
    </xf>
    <xf numFmtId="0" fontId="20" fillId="0" borderId="54" xfId="0" quotePrefix="1" applyNumberFormat="1" applyFont="1" applyFill="1" applyBorder="1" applyAlignment="1" applyProtection="1">
      <alignment horizontal="left" vertical="top"/>
    </xf>
    <xf numFmtId="0" fontId="20" fillId="0" borderId="129" xfId="0" quotePrefix="1" applyNumberFormat="1" applyFont="1" applyFill="1" applyBorder="1" applyAlignment="1" applyProtection="1">
      <alignment horizontal="left" vertical="top"/>
    </xf>
    <xf numFmtId="0" fontId="20" fillId="0" borderId="171" xfId="0" quotePrefix="1" applyNumberFormat="1" applyFont="1" applyFill="1" applyBorder="1" applyAlignment="1" applyProtection="1">
      <alignment horizontal="left" vertical="top"/>
    </xf>
    <xf numFmtId="0" fontId="19" fillId="40" borderId="163" xfId="0" quotePrefix="1" applyNumberFormat="1" applyFont="1" applyFill="1" applyBorder="1" applyAlignment="1" applyProtection="1">
      <alignment horizontal="right"/>
    </xf>
    <xf numFmtId="0" fontId="19" fillId="40" borderId="160" xfId="0" quotePrefix="1" applyNumberFormat="1" applyFont="1" applyFill="1" applyBorder="1" applyAlignment="1" applyProtection="1">
      <alignment horizontal="right"/>
    </xf>
    <xf numFmtId="4" fontId="19" fillId="40" borderId="61" xfId="0" applyNumberFormat="1" applyFont="1" applyFill="1" applyBorder="1" applyAlignment="1" applyProtection="1">
      <alignment horizontal="right"/>
    </xf>
    <xf numFmtId="4" fontId="19" fillId="40" borderId="61" xfId="0" quotePrefix="1" applyNumberFormat="1" applyFont="1" applyFill="1" applyBorder="1" applyAlignment="1" applyProtection="1">
      <alignment horizontal="right"/>
    </xf>
    <xf numFmtId="4" fontId="19" fillId="40" borderId="87" xfId="0" quotePrefix="1" applyNumberFormat="1" applyFont="1" applyFill="1" applyBorder="1" applyAlignment="1" applyProtection="1">
      <alignment horizontal="right"/>
    </xf>
    <xf numFmtId="4" fontId="19" fillId="40" borderId="38" xfId="0" quotePrefix="1" applyNumberFormat="1" applyFont="1" applyFill="1" applyBorder="1" applyAlignment="1" applyProtection="1">
      <alignment horizontal="right"/>
    </xf>
    <xf numFmtId="4" fontId="19" fillId="40" borderId="38" xfId="0" applyNumberFormat="1" applyFont="1" applyFill="1" applyBorder="1" applyAlignment="1" applyProtection="1">
      <alignment horizontal="right"/>
    </xf>
    <xf numFmtId="4" fontId="19" fillId="40" borderId="43" xfId="0" quotePrefix="1" applyNumberFormat="1" applyFont="1" applyFill="1" applyBorder="1" applyAlignment="1" applyProtection="1">
      <alignment horizontal="right"/>
    </xf>
    <xf numFmtId="4" fontId="19" fillId="40" borderId="127" xfId="0" applyNumberFormat="1" applyFont="1" applyFill="1" applyBorder="1" applyAlignment="1" applyProtection="1">
      <alignment horizontal="right"/>
    </xf>
    <xf numFmtId="4" fontId="19" fillId="40" borderId="45" xfId="0" quotePrefix="1" applyNumberFormat="1" applyFont="1" applyFill="1" applyBorder="1" applyAlignment="1" applyProtection="1">
      <alignment horizontal="right"/>
    </xf>
    <xf numFmtId="4" fontId="19" fillId="40" borderId="46" xfId="0" quotePrefix="1" applyNumberFormat="1" applyFont="1" applyFill="1" applyBorder="1" applyAlignment="1" applyProtection="1">
      <alignment horizontal="right"/>
    </xf>
    <xf numFmtId="0" fontId="23" fillId="39" borderId="130" xfId="0" quotePrefix="1" applyNumberFormat="1" applyFont="1" applyFill="1" applyBorder="1" applyAlignment="1" applyProtection="1">
      <alignment horizontal="right"/>
    </xf>
    <xf numFmtId="0" fontId="23" fillId="0" borderId="72" xfId="0" quotePrefix="1" applyNumberFormat="1" applyFont="1" applyFill="1" applyBorder="1" applyAlignment="1" applyProtection="1">
      <alignment horizontal="left"/>
    </xf>
    <xf numFmtId="171" fontId="19" fillId="0" borderId="72" xfId="0" quotePrefix="1" applyNumberFormat="1" applyFont="1" applyFill="1" applyBorder="1" applyAlignment="1" applyProtection="1">
      <alignment horizontal="right"/>
    </xf>
    <xf numFmtId="0" fontId="23" fillId="39" borderId="117" xfId="0" quotePrefix="1" applyNumberFormat="1" applyFont="1" applyFill="1" applyBorder="1" applyAlignment="1" applyProtection="1">
      <alignment horizontal="right"/>
    </xf>
    <xf numFmtId="0" fontId="23" fillId="0" borderId="172" xfId="0" quotePrefix="1" applyNumberFormat="1" applyFont="1" applyFill="1" applyBorder="1" applyAlignment="1" applyProtection="1">
      <alignment horizontal="left"/>
    </xf>
    <xf numFmtId="171" fontId="19" fillId="0" borderId="172" xfId="0" quotePrefix="1" applyNumberFormat="1" applyFont="1" applyFill="1" applyBorder="1" applyAlignment="1" applyProtection="1">
      <alignment horizontal="right"/>
    </xf>
    <xf numFmtId="171" fontId="19" fillId="34" borderId="92" xfId="0" quotePrefix="1" applyNumberFormat="1" applyFont="1" applyFill="1" applyBorder="1" applyAlignment="1" applyProtection="1">
      <alignment horizontal="right"/>
    </xf>
    <xf numFmtId="0" fontId="23" fillId="0" borderId="153" xfId="0" quotePrefix="1" applyNumberFormat="1" applyFont="1" applyFill="1" applyBorder="1" applyAlignment="1" applyProtection="1">
      <alignment horizontal="right"/>
    </xf>
    <xf numFmtId="169" fontId="19" fillId="34" borderId="115" xfId="0" applyNumberFormat="1" applyFont="1" applyFill="1" applyBorder="1" applyAlignment="1" applyProtection="1">
      <alignment horizontal="right"/>
    </xf>
    <xf numFmtId="169" fontId="19" fillId="38" borderId="114" xfId="0" applyNumberFormat="1" applyFont="1" applyFill="1" applyBorder="1" applyAlignment="1" applyProtection="1">
      <alignment horizontal="right" wrapText="1"/>
    </xf>
    <xf numFmtId="169" fontId="19" fillId="38" borderId="92" xfId="0" applyNumberFormat="1" applyFont="1" applyFill="1" applyBorder="1" applyAlignment="1" applyProtection="1">
      <alignment horizontal="right"/>
    </xf>
    <xf numFmtId="169" fontId="19" fillId="38" borderId="115" xfId="0" applyNumberFormat="1" applyFont="1" applyFill="1" applyBorder="1" applyAlignment="1" applyProtection="1">
      <alignment horizontal="right"/>
    </xf>
    <xf numFmtId="0" fontId="20" fillId="0" borderId="60" xfId="0" quotePrefix="1" applyNumberFormat="1" applyFont="1" applyFill="1" applyBorder="1" applyAlignment="1" applyProtection="1">
      <alignment horizontal="left" vertical="top"/>
    </xf>
    <xf numFmtId="0" fontId="20" fillId="0" borderId="42" xfId="0" quotePrefix="1" applyNumberFormat="1" applyFont="1" applyFill="1" applyBorder="1" applyAlignment="1" applyProtection="1">
      <alignment horizontal="left" vertical="top"/>
    </xf>
    <xf numFmtId="0" fontId="20" fillId="0" borderId="44" xfId="0" quotePrefix="1" applyNumberFormat="1" applyFont="1" applyFill="1" applyBorder="1" applyAlignment="1" applyProtection="1">
      <alignment horizontal="left" vertical="top"/>
    </xf>
    <xf numFmtId="0" fontId="22" fillId="0" borderId="40" xfId="0" quotePrefix="1" applyNumberFormat="1" applyFont="1" applyFill="1" applyBorder="1" applyAlignment="1" applyProtection="1">
      <alignment horizontal="left" vertical="top"/>
    </xf>
    <xf numFmtId="0" fontId="24" fillId="0" borderId="60" xfId="0" quotePrefix="1" applyFont="1" applyFill="1" applyBorder="1" applyAlignment="1">
      <alignment horizontal="left" vertical="top"/>
    </xf>
    <xf numFmtId="0" fontId="24" fillId="0" borderId="42" xfId="0" quotePrefix="1" applyFont="1" applyFill="1" applyBorder="1" applyAlignment="1">
      <alignment horizontal="left" vertical="top"/>
    </xf>
    <xf numFmtId="0" fontId="24" fillId="0" borderId="44" xfId="0" quotePrefix="1" applyFont="1" applyFill="1" applyBorder="1" applyAlignment="1">
      <alignment horizontal="left" vertical="top"/>
    </xf>
    <xf numFmtId="0" fontId="24" fillId="0" borderId="0" xfId="0" applyFont="1" applyFill="1" applyBorder="1"/>
    <xf numFmtId="0" fontId="21" fillId="0" borderId="0" xfId="0" quotePrefix="1" applyFont="1" applyFill="1" applyBorder="1" applyAlignment="1">
      <alignment horizontal="right"/>
    </xf>
    <xf numFmtId="0" fontId="21" fillId="0" borderId="0" xfId="0" quotePrefix="1" applyFont="1" applyFill="1" applyBorder="1" applyAlignment="1">
      <alignment horizontal="left"/>
    </xf>
    <xf numFmtId="171" fontId="24" fillId="0" borderId="0" xfId="0" quotePrefix="1" applyNumberFormat="1" applyFont="1" applyFill="1" applyBorder="1" applyAlignment="1">
      <alignment horizontal="right"/>
    </xf>
    <xf numFmtId="169" fontId="24" fillId="0" borderId="0" xfId="0" applyNumberFormat="1" applyFont="1" applyFill="1" applyBorder="1" applyAlignment="1">
      <alignment horizontal="right"/>
    </xf>
    <xf numFmtId="0" fontId="19" fillId="35" borderId="0" xfId="0" quotePrefix="1" applyNumberFormat="1" applyFont="1" applyFill="1" applyBorder="1" applyAlignment="1" applyProtection="1">
      <alignment horizontal="left" vertical="top" wrapText="1"/>
    </xf>
    <xf numFmtId="169" fontId="19" fillId="36" borderId="36" xfId="0" applyNumberFormat="1" applyFont="1" applyFill="1" applyBorder="1" applyAlignment="1" applyProtection="1">
      <alignment horizontal="right"/>
    </xf>
    <xf numFmtId="3" fontId="19" fillId="36" borderId="173" xfId="0" applyNumberFormat="1" applyFont="1" applyFill="1" applyBorder="1" applyAlignment="1" applyProtection="1">
      <alignment horizontal="right"/>
    </xf>
    <xf numFmtId="0" fontId="24" fillId="40" borderId="60" xfId="0" quotePrefix="1" applyFont="1" applyFill="1" applyBorder="1" applyAlignment="1">
      <alignment horizontal="right"/>
    </xf>
    <xf numFmtId="0" fontId="24" fillId="40" borderId="161" xfId="0" quotePrefix="1" applyFont="1" applyFill="1" applyBorder="1" applyAlignment="1">
      <alignment horizontal="right"/>
    </xf>
    <xf numFmtId="169" fontId="24" fillId="40" borderId="161" xfId="0" applyNumberFormat="1" applyFont="1" applyFill="1" applyBorder="1" applyAlignment="1">
      <alignment horizontal="right"/>
    </xf>
    <xf numFmtId="169" fontId="24" fillId="40" borderId="44" xfId="0" applyNumberFormat="1" applyFont="1" applyFill="1" applyBorder="1" applyAlignment="1">
      <alignment horizontal="right"/>
    </xf>
    <xf numFmtId="0" fontId="19" fillId="35" borderId="24" xfId="0" quotePrefix="1" applyNumberFormat="1" applyFont="1" applyFill="1" applyBorder="1" applyAlignment="1" applyProtection="1">
      <alignment horizontal="left" vertical="top" wrapText="1"/>
    </xf>
    <xf numFmtId="0" fontId="19" fillId="35" borderId="11" xfId="0" quotePrefix="1" applyNumberFormat="1" applyFont="1" applyFill="1" applyBorder="1" applyAlignment="1" applyProtection="1">
      <alignment horizontal="left" vertical="top" wrapText="1"/>
    </xf>
    <xf numFmtId="0" fontId="19" fillId="35" borderId="14" xfId="0" quotePrefix="1" applyNumberFormat="1" applyFont="1" applyFill="1" applyBorder="1" applyAlignment="1" applyProtection="1">
      <alignment horizontal="left" vertical="top" wrapText="1"/>
    </xf>
    <xf numFmtId="0" fontId="19" fillId="35" borderId="99" xfId="0" quotePrefix="1" applyNumberFormat="1" applyFont="1" applyFill="1" applyBorder="1" applyAlignment="1" applyProtection="1">
      <alignment horizontal="left"/>
    </xf>
    <xf numFmtId="169" fontId="19" fillId="40" borderId="160" xfId="0" applyNumberFormat="1" applyFont="1" applyFill="1" applyBorder="1" applyAlignment="1" applyProtection="1">
      <alignment horizontal="right"/>
    </xf>
    <xf numFmtId="169" fontId="19" fillId="40" borderId="162" xfId="0" applyNumberFormat="1" applyFont="1" applyFill="1" applyBorder="1" applyAlignment="1" applyProtection="1">
      <alignment horizontal="right"/>
    </xf>
    <xf numFmtId="0" fontId="19" fillId="40" borderId="162" xfId="0" quotePrefix="1" applyNumberFormat="1" applyFont="1" applyFill="1" applyBorder="1" applyAlignment="1" applyProtection="1">
      <alignment horizontal="right"/>
    </xf>
    <xf numFmtId="0" fontId="19" fillId="40" borderId="121" xfId="0" quotePrefix="1" applyNumberFormat="1" applyFont="1" applyFill="1" applyBorder="1" applyAlignment="1" applyProtection="1">
      <alignment horizontal="right"/>
    </xf>
    <xf numFmtId="169" fontId="19" fillId="40" borderId="127" xfId="0" applyNumberFormat="1" applyFont="1" applyFill="1" applyBorder="1" applyAlignment="1" applyProtection="1">
      <alignment horizontal="right"/>
    </xf>
    <xf numFmtId="0" fontId="20" fillId="0" borderId="164" xfId="0" quotePrefix="1" applyNumberFormat="1" applyFont="1" applyFill="1" applyBorder="1" applyAlignment="1" applyProtection="1">
      <alignment horizontal="left" vertical="top"/>
    </xf>
    <xf numFmtId="2" fontId="19" fillId="35" borderId="160" xfId="0" quotePrefix="1" applyNumberFormat="1" applyFont="1" applyFill="1" applyBorder="1" applyAlignment="1" applyProtection="1">
      <alignment horizontal="left"/>
    </xf>
    <xf numFmtId="2" fontId="19" fillId="36" borderId="162" xfId="0" applyNumberFormat="1" applyFont="1" applyFill="1" applyBorder="1" applyAlignment="1" applyProtection="1">
      <alignment horizontal="right"/>
    </xf>
    <xf numFmtId="2" fontId="19" fillId="37" borderId="160" xfId="0" quotePrefix="1" applyNumberFormat="1" applyFont="1" applyFill="1" applyBorder="1" applyAlignment="1" applyProtection="1">
      <alignment horizontal="right"/>
    </xf>
    <xf numFmtId="0" fontId="20" fillId="0" borderId="161" xfId="0" quotePrefix="1" applyNumberFormat="1" applyFont="1" applyFill="1" applyBorder="1" applyAlignment="1" applyProtection="1">
      <alignment horizontal="left" vertical="top"/>
    </xf>
    <xf numFmtId="0" fontId="19" fillId="35" borderId="117" xfId="0" quotePrefix="1" applyNumberFormat="1" applyFont="1" applyFill="1" applyBorder="1" applyAlignment="1" applyProtection="1">
      <alignment horizontal="left" vertical="top"/>
    </xf>
    <xf numFmtId="0" fontId="19" fillId="35" borderId="100" xfId="0" quotePrefix="1" applyNumberFormat="1" applyFont="1" applyFill="1" applyBorder="1" applyAlignment="1" applyProtection="1">
      <alignment horizontal="left"/>
    </xf>
    <xf numFmtId="171" fontId="19" fillId="37" borderId="172" xfId="0" quotePrefix="1" applyNumberFormat="1" applyFont="1" applyFill="1" applyBorder="1" applyAlignment="1" applyProtection="1">
      <alignment horizontal="right"/>
    </xf>
    <xf numFmtId="169" fontId="19" fillId="40" borderId="102" xfId="0" applyNumberFormat="1" applyFont="1" applyFill="1" applyBorder="1" applyAlignment="1" applyProtection="1">
      <alignment horizontal="right"/>
    </xf>
    <xf numFmtId="3" fontId="19" fillId="36" borderId="174" xfId="0" applyNumberFormat="1" applyFont="1" applyFill="1" applyBorder="1" applyAlignment="1" applyProtection="1">
      <alignment horizontal="right"/>
    </xf>
    <xf numFmtId="0" fontId="22" fillId="33" borderId="24" xfId="0" quotePrefix="1" applyNumberFormat="1" applyFont="1" applyFill="1" applyBorder="1" applyAlignment="1" applyProtection="1">
      <alignment horizontal="left" vertical="top" wrapText="1"/>
    </xf>
    <xf numFmtId="0" fontId="21" fillId="33" borderId="24" xfId="0" quotePrefix="1" applyNumberFormat="1" applyFont="1" applyFill="1" applyBorder="1" applyAlignment="1" applyProtection="1">
      <alignment horizontal="right"/>
    </xf>
    <xf numFmtId="169" fontId="19" fillId="36" borderId="175" xfId="0" applyNumberFormat="1" applyFont="1" applyFill="1" applyBorder="1" applyAlignment="1" applyProtection="1">
      <alignment horizontal="right"/>
    </xf>
    <xf numFmtId="0" fontId="19" fillId="35" borderId="89" xfId="0" quotePrefix="1" applyNumberFormat="1" applyFont="1" applyFill="1" applyBorder="1" applyAlignment="1" applyProtection="1">
      <alignment horizontal="left" vertical="top"/>
    </xf>
    <xf numFmtId="0" fontId="19" fillId="35" borderId="24" xfId="0" quotePrefix="1" applyNumberFormat="1" applyFont="1" applyFill="1" applyBorder="1" applyAlignment="1" applyProtection="1">
      <alignment horizontal="left" vertical="center" wrapText="1"/>
    </xf>
    <xf numFmtId="4" fontId="19" fillId="40" borderId="12" xfId="0" quotePrefix="1" applyNumberFormat="1" applyFont="1" applyFill="1" applyBorder="1" applyAlignment="1" applyProtection="1">
      <alignment horizontal="right"/>
    </xf>
    <xf numFmtId="171" fontId="19" fillId="37" borderId="176" xfId="0" quotePrefix="1" applyNumberFormat="1" applyFont="1" applyFill="1" applyBorder="1" applyAlignment="1" applyProtection="1">
      <alignment horizontal="right"/>
    </xf>
    <xf numFmtId="0" fontId="19" fillId="0" borderId="172" xfId="0" quotePrefix="1" applyFont="1" applyBorder="1" applyAlignment="1">
      <alignment horizontal="left" vertical="center" wrapText="1"/>
    </xf>
    <xf numFmtId="0" fontId="19" fillId="35" borderId="91" xfId="0" quotePrefix="1" applyNumberFormat="1" applyFont="1" applyFill="1" applyBorder="1" applyAlignment="1" applyProtection="1">
      <alignment horizontal="left" vertical="top" wrapText="1"/>
    </xf>
    <xf numFmtId="0" fontId="22" fillId="0" borderId="24" xfId="0" quotePrefix="1" applyNumberFormat="1" applyFont="1" applyFill="1" applyBorder="1" applyAlignment="1" applyProtection="1">
      <alignment horizontal="left" vertical="top" wrapText="1"/>
    </xf>
    <xf numFmtId="0" fontId="19" fillId="0" borderId="172" xfId="0" quotePrefix="1" applyFont="1" applyFill="1" applyBorder="1" applyAlignment="1">
      <alignment horizontal="left" vertical="center" wrapText="1"/>
    </xf>
    <xf numFmtId="0" fontId="19" fillId="35" borderId="77" xfId="0" quotePrefix="1" applyNumberFormat="1" applyFont="1" applyFill="1" applyBorder="1" applyAlignment="1" applyProtection="1">
      <alignment horizontal="left" vertical="top"/>
    </xf>
    <xf numFmtId="0" fontId="19" fillId="35" borderId="91" xfId="0" quotePrefix="1" applyNumberFormat="1" applyFont="1" applyFill="1" applyBorder="1" applyAlignment="1" applyProtection="1">
      <alignment horizontal="left" vertical="top"/>
    </xf>
    <xf numFmtId="0" fontId="20" fillId="0" borderId="97" xfId="0" quotePrefix="1" applyNumberFormat="1" applyFont="1" applyFill="1" applyBorder="1" applyAlignment="1" applyProtection="1">
      <alignment horizontal="left" vertical="top"/>
    </xf>
    <xf numFmtId="0" fontId="20" fillId="0" borderId="76" xfId="0" quotePrefix="1" applyNumberFormat="1" applyFont="1" applyFill="1" applyBorder="1" applyAlignment="1" applyProtection="1">
      <alignment horizontal="left" vertical="top"/>
    </xf>
    <xf numFmtId="0" fontId="20" fillId="0" borderId="85" xfId="0" quotePrefix="1" applyNumberFormat="1" applyFont="1" applyFill="1" applyBorder="1" applyAlignment="1" applyProtection="1">
      <alignment horizontal="left" vertical="top"/>
    </xf>
    <xf numFmtId="0" fontId="20" fillId="0" borderId="118" xfId="0" quotePrefix="1" applyNumberFormat="1" applyFont="1" applyFill="1" applyBorder="1" applyAlignment="1" applyProtection="1">
      <alignment horizontal="left" vertical="top"/>
    </xf>
    <xf numFmtId="0" fontId="19" fillId="35" borderId="161" xfId="0" quotePrefix="1" applyNumberFormat="1" applyFont="1" applyFill="1" applyBorder="1" applyAlignment="1" applyProtection="1">
      <alignment horizontal="left" vertical="top"/>
    </xf>
    <xf numFmtId="0" fontId="19" fillId="40" borderId="161" xfId="0" quotePrefix="1" applyNumberFormat="1" applyFont="1" applyFill="1" applyBorder="1" applyAlignment="1" applyProtection="1">
      <alignment horizontal="right"/>
    </xf>
    <xf numFmtId="0" fontId="20" fillId="35" borderId="97" xfId="0" quotePrefix="1" applyNumberFormat="1" applyFont="1" applyFill="1" applyBorder="1" applyAlignment="1" applyProtection="1">
      <alignment horizontal="left" vertical="top"/>
    </xf>
    <xf numFmtId="0" fontId="19" fillId="35" borderId="76" xfId="0" quotePrefix="1" applyNumberFormat="1" applyFont="1" applyFill="1" applyBorder="1" applyAlignment="1" applyProtection="1">
      <alignment horizontal="left" vertical="top" wrapText="1"/>
    </xf>
    <xf numFmtId="3" fontId="19" fillId="36" borderId="178" xfId="0" applyNumberFormat="1" applyFont="1" applyFill="1" applyBorder="1" applyAlignment="1" applyProtection="1">
      <alignment horizontal="right"/>
    </xf>
    <xf numFmtId="3" fontId="19" fillId="36" borderId="179" xfId="0" applyNumberFormat="1" applyFont="1" applyFill="1" applyBorder="1" applyAlignment="1" applyProtection="1">
      <alignment horizontal="right"/>
    </xf>
    <xf numFmtId="0" fontId="19" fillId="35" borderId="117" xfId="0" quotePrefix="1" applyNumberFormat="1" applyFont="1" applyFill="1" applyBorder="1" applyAlignment="1" applyProtection="1">
      <alignment horizontal="left"/>
    </xf>
    <xf numFmtId="0" fontId="19" fillId="35" borderId="88" xfId="0" quotePrefix="1" applyNumberFormat="1" applyFont="1" applyFill="1" applyBorder="1" applyAlignment="1" applyProtection="1">
      <alignment horizontal="left"/>
    </xf>
    <xf numFmtId="171" fontId="19" fillId="37" borderId="180" xfId="0" quotePrefix="1" applyNumberFormat="1" applyFont="1" applyFill="1" applyBorder="1" applyAlignment="1" applyProtection="1">
      <alignment horizontal="right"/>
    </xf>
    <xf numFmtId="171" fontId="19" fillId="37" borderId="181" xfId="0" quotePrefix="1" applyNumberFormat="1" applyFont="1" applyFill="1" applyBorder="1" applyAlignment="1" applyProtection="1">
      <alignment horizontal="right"/>
    </xf>
    <xf numFmtId="171" fontId="19" fillId="37" borderId="182" xfId="0" quotePrefix="1" applyNumberFormat="1" applyFont="1" applyFill="1" applyBorder="1" applyAlignment="1" applyProtection="1">
      <alignment horizontal="right"/>
    </xf>
    <xf numFmtId="171" fontId="19" fillId="37" borderId="183" xfId="0" quotePrefix="1" applyNumberFormat="1" applyFont="1" applyFill="1" applyBorder="1" applyAlignment="1" applyProtection="1">
      <alignment horizontal="right"/>
    </xf>
    <xf numFmtId="0" fontId="19" fillId="0" borderId="184" xfId="0" quotePrefix="1" applyFont="1" applyFill="1" applyBorder="1" applyAlignment="1">
      <alignment horizontal="left" vertical="center" wrapText="1"/>
    </xf>
    <xf numFmtId="0" fontId="19" fillId="35" borderId="185" xfId="0" quotePrefix="1" applyNumberFormat="1" applyFont="1" applyFill="1" applyBorder="1" applyAlignment="1" applyProtection="1">
      <alignment horizontal="left"/>
    </xf>
    <xf numFmtId="171" fontId="19" fillId="37" borderId="185" xfId="0" quotePrefix="1" applyNumberFormat="1" applyFont="1" applyFill="1" applyBorder="1" applyAlignment="1" applyProtection="1">
      <alignment horizontal="right"/>
    </xf>
    <xf numFmtId="3" fontId="19" fillId="36" borderId="186" xfId="0" applyNumberFormat="1" applyFont="1" applyFill="1" applyBorder="1" applyAlignment="1" applyProtection="1">
      <alignment horizontal="right"/>
    </xf>
    <xf numFmtId="0" fontId="19" fillId="35" borderId="187" xfId="0" quotePrefix="1" applyNumberFormat="1" applyFont="1" applyFill="1" applyBorder="1" applyAlignment="1" applyProtection="1">
      <alignment horizontal="left" vertical="top"/>
    </xf>
    <xf numFmtId="0" fontId="19" fillId="35" borderId="188" xfId="0" quotePrefix="1" applyNumberFormat="1" applyFont="1" applyFill="1" applyBorder="1" applyAlignment="1" applyProtection="1">
      <alignment horizontal="left"/>
    </xf>
    <xf numFmtId="171" fontId="19" fillId="37" borderId="188" xfId="0" quotePrefix="1" applyNumberFormat="1" applyFont="1" applyFill="1" applyBorder="1" applyAlignment="1" applyProtection="1">
      <alignment horizontal="right"/>
    </xf>
    <xf numFmtId="3" fontId="19" fillId="36" borderId="189" xfId="0" applyNumberFormat="1" applyFont="1" applyFill="1" applyBorder="1" applyAlignment="1" applyProtection="1">
      <alignment horizontal="right"/>
    </xf>
    <xf numFmtId="0" fontId="19" fillId="35" borderId="190" xfId="0" quotePrefix="1" applyNumberFormat="1" applyFont="1" applyFill="1" applyBorder="1" applyAlignment="1" applyProtection="1">
      <alignment horizontal="left" vertical="top"/>
    </xf>
    <xf numFmtId="0" fontId="19" fillId="35" borderId="191" xfId="0" quotePrefix="1" applyNumberFormat="1" applyFont="1" applyFill="1" applyBorder="1" applyAlignment="1" applyProtection="1">
      <alignment horizontal="left"/>
    </xf>
    <xf numFmtId="171" fontId="19" fillId="37" borderId="191" xfId="0" quotePrefix="1" applyNumberFormat="1" applyFont="1" applyFill="1" applyBorder="1" applyAlignment="1" applyProtection="1">
      <alignment horizontal="right"/>
    </xf>
    <xf numFmtId="169" fontId="19" fillId="36" borderId="192" xfId="0" applyNumberFormat="1" applyFont="1" applyFill="1" applyBorder="1" applyAlignment="1" applyProtection="1">
      <alignment horizontal="right"/>
    </xf>
    <xf numFmtId="171" fontId="19" fillId="37" borderId="193" xfId="0" quotePrefix="1" applyNumberFormat="1" applyFont="1" applyFill="1" applyBorder="1" applyAlignment="1" applyProtection="1">
      <alignment horizontal="right"/>
    </xf>
    <xf numFmtId="171" fontId="19" fillId="37" borderId="194" xfId="0" quotePrefix="1" applyNumberFormat="1" applyFont="1" applyFill="1" applyBorder="1" applyAlignment="1" applyProtection="1">
      <alignment horizontal="right"/>
    </xf>
    <xf numFmtId="3" fontId="19" fillId="36" borderId="192" xfId="0" applyNumberFormat="1" applyFont="1" applyFill="1" applyBorder="1" applyAlignment="1" applyProtection="1">
      <alignment horizontal="right"/>
    </xf>
    <xf numFmtId="0" fontId="19" fillId="33" borderId="130" xfId="0" quotePrefix="1" applyNumberFormat="1" applyFont="1" applyFill="1" applyBorder="1" applyAlignment="1" applyProtection="1">
      <alignment horizontal="left" vertical="top"/>
    </xf>
    <xf numFmtId="0" fontId="21" fillId="33" borderId="103" xfId="0" quotePrefix="1" applyNumberFormat="1" applyFont="1" applyFill="1" applyBorder="1" applyAlignment="1" applyProtection="1">
      <alignment horizontal="left"/>
    </xf>
    <xf numFmtId="0" fontId="22" fillId="33" borderId="191" xfId="0" quotePrefix="1" applyNumberFormat="1" applyFont="1" applyFill="1" applyBorder="1" applyAlignment="1" applyProtection="1">
      <alignment horizontal="left" vertical="top" wrapText="1"/>
    </xf>
    <xf numFmtId="0" fontId="19" fillId="35" borderId="184" xfId="0" quotePrefix="1" applyNumberFormat="1" applyFont="1" applyFill="1" applyBorder="1" applyAlignment="1" applyProtection="1">
      <alignment horizontal="left" vertical="top"/>
    </xf>
    <xf numFmtId="0" fontId="33" fillId="35" borderId="76" xfId="0" quotePrefix="1" applyNumberFormat="1" applyFont="1" applyFill="1" applyBorder="1" applyAlignment="1" applyProtection="1">
      <alignment horizontal="left" vertical="top"/>
    </xf>
    <xf numFmtId="0" fontId="19" fillId="35" borderId="184" xfId="0" quotePrefix="1" applyNumberFormat="1" applyFont="1" applyFill="1" applyBorder="1" applyAlignment="1" applyProtection="1">
      <alignment horizontal="left" vertical="top" wrapText="1"/>
    </xf>
    <xf numFmtId="0" fontId="19" fillId="35" borderId="97" xfId="0" quotePrefix="1" applyNumberFormat="1" applyFont="1" applyFill="1" applyBorder="1" applyAlignment="1" applyProtection="1">
      <alignment horizontal="left" vertical="top" wrapText="1"/>
    </xf>
    <xf numFmtId="3" fontId="33" fillId="36" borderId="186" xfId="0" applyNumberFormat="1" applyFont="1" applyFill="1" applyBorder="1" applyAlignment="1" applyProtection="1">
      <alignment horizontal="right"/>
    </xf>
    <xf numFmtId="0" fontId="19" fillId="36" borderId="165" xfId="0" applyNumberFormat="1" applyFont="1" applyFill="1" applyBorder="1" applyAlignment="1" applyProtection="1">
      <alignment horizontal="right"/>
    </xf>
    <xf numFmtId="0" fontId="19" fillId="36" borderId="166" xfId="0" applyNumberFormat="1" applyFont="1" applyFill="1" applyBorder="1" applyAlignment="1" applyProtection="1">
      <alignment horizontal="right"/>
    </xf>
    <xf numFmtId="3" fontId="19" fillId="36" borderId="177" xfId="0" applyNumberFormat="1" applyFont="1" applyFill="1" applyBorder="1" applyAlignment="1" applyProtection="1">
      <alignment horizontal="right"/>
    </xf>
    <xf numFmtId="0" fontId="19" fillId="35" borderId="97" xfId="0" quotePrefix="1" applyFont="1" applyFill="1" applyBorder="1" applyAlignment="1">
      <alignment horizontal="left" vertical="top"/>
    </xf>
    <xf numFmtId="3" fontId="19" fillId="36" borderId="165" xfId="0" applyNumberFormat="1" applyFont="1" applyFill="1" applyBorder="1" applyAlignment="1">
      <alignment horizontal="right"/>
    </xf>
    <xf numFmtId="0" fontId="19" fillId="35" borderId="76" xfId="0" quotePrefix="1" applyFont="1" applyFill="1" applyBorder="1" applyAlignment="1">
      <alignment horizontal="left" vertical="top"/>
    </xf>
    <xf numFmtId="0" fontId="19" fillId="35" borderId="85" xfId="0" quotePrefix="1" applyFont="1" applyFill="1" applyBorder="1" applyAlignment="1">
      <alignment horizontal="left" vertical="top"/>
    </xf>
    <xf numFmtId="0" fontId="20" fillId="0" borderId="97" xfId="0" quotePrefix="1" applyFont="1" applyFill="1" applyBorder="1" applyAlignment="1">
      <alignment horizontal="left" vertical="top"/>
    </xf>
    <xf numFmtId="0" fontId="20" fillId="0" borderId="76" xfId="0" quotePrefix="1" applyFont="1" applyFill="1" applyBorder="1" applyAlignment="1">
      <alignment horizontal="left" vertical="top"/>
    </xf>
    <xf numFmtId="0" fontId="20" fillId="0" borderId="85" xfId="0" quotePrefix="1" applyFont="1" applyFill="1" applyBorder="1" applyAlignment="1">
      <alignment horizontal="left" vertical="top"/>
    </xf>
    <xf numFmtId="3" fontId="19" fillId="36" borderId="69" xfId="0" applyNumberFormat="1" applyFont="1" applyFill="1" applyBorder="1" applyAlignment="1" applyProtection="1">
      <alignment horizontal="right"/>
    </xf>
    <xf numFmtId="0" fontId="23" fillId="0" borderId="60" xfId="0" quotePrefix="1" applyFont="1" applyFill="1" applyBorder="1" applyAlignment="1">
      <alignment horizontal="left" vertical="center" wrapText="1"/>
    </xf>
    <xf numFmtId="0" fontId="23" fillId="0" borderId="42" xfId="0" quotePrefix="1" applyFont="1" applyFill="1" applyBorder="1" applyAlignment="1">
      <alignment horizontal="left" vertical="center" wrapText="1"/>
    </xf>
    <xf numFmtId="0" fontId="28" fillId="0" borderId="92" xfId="0" quotePrefix="1" applyNumberFormat="1" applyFont="1" applyFill="1" applyBorder="1" applyAlignment="1" applyProtection="1">
      <alignment horizontal="right"/>
    </xf>
    <xf numFmtId="0" fontId="28" fillId="0" borderId="92" xfId="0" quotePrefix="1" applyNumberFormat="1" applyFont="1" applyFill="1" applyBorder="1" applyAlignment="1" applyProtection="1">
      <alignment horizontal="left"/>
    </xf>
    <xf numFmtId="171" fontId="34" fillId="0" borderId="92" xfId="0" quotePrefix="1" applyNumberFormat="1" applyFont="1" applyFill="1" applyBorder="1" applyAlignment="1" applyProtection="1">
      <alignment horizontal="right"/>
    </xf>
    <xf numFmtId="169" fontId="34" fillId="0" borderId="92" xfId="0" applyNumberFormat="1" applyFont="1" applyFill="1" applyBorder="1" applyAlignment="1" applyProtection="1">
      <alignment horizontal="right"/>
    </xf>
    <xf numFmtId="169" fontId="34" fillId="0" borderId="23" xfId="0" applyNumberFormat="1" applyFont="1" applyFill="1" applyBorder="1" applyAlignment="1" applyProtection="1">
      <alignment horizontal="right"/>
    </xf>
    <xf numFmtId="169" fontId="34" fillId="0" borderId="24" xfId="0" applyNumberFormat="1" applyFont="1" applyFill="1" applyBorder="1" applyAlignment="1" applyProtection="1">
      <alignment horizontal="right"/>
    </xf>
    <xf numFmtId="169" fontId="34" fillId="0" borderId="25" xfId="0" applyNumberFormat="1" applyFont="1" applyFill="1" applyBorder="1" applyAlignment="1" applyProtection="1">
      <alignment horizontal="right"/>
    </xf>
    <xf numFmtId="0" fontId="19" fillId="0" borderId="160" xfId="0" quotePrefix="1" applyNumberFormat="1" applyFont="1" applyFill="1" applyBorder="1" applyAlignment="1" applyProtection="1">
      <alignment horizontal="left" vertical="top"/>
    </xf>
    <xf numFmtId="0" fontId="19" fillId="0" borderId="61" xfId="0" quotePrefix="1" applyNumberFormat="1" applyFont="1" applyFill="1" applyBorder="1" applyAlignment="1" applyProtection="1">
      <alignment horizontal="left" vertical="top"/>
    </xf>
    <xf numFmtId="169" fontId="19" fillId="40" borderId="163" xfId="0" applyNumberFormat="1" applyFont="1" applyFill="1" applyBorder="1" applyAlignment="1" applyProtection="1">
      <alignment horizontal="right"/>
    </xf>
    <xf numFmtId="0" fontId="19" fillId="40" borderId="127" xfId="0" quotePrefix="1" applyNumberFormat="1" applyFont="1" applyFill="1" applyBorder="1" applyAlignment="1" applyProtection="1">
      <alignment horizontal="right"/>
    </xf>
    <xf numFmtId="0" fontId="20" fillId="0" borderId="17" xfId="0" quotePrefix="1" applyNumberFormat="1" applyFont="1" applyFill="1" applyBorder="1" applyAlignment="1" applyProtection="1">
      <alignment horizontal="left" vertical="top"/>
    </xf>
    <xf numFmtId="0" fontId="19" fillId="0" borderId="121" xfId="0" quotePrefix="1" applyNumberFormat="1" applyFont="1" applyFill="1" applyBorder="1" applyAlignment="1" applyProtection="1">
      <alignment horizontal="left" vertical="top"/>
    </xf>
    <xf numFmtId="0" fontId="19" fillId="0" borderId="163" xfId="0" quotePrefix="1" applyNumberFormat="1" applyFont="1" applyFill="1" applyBorder="1" applyAlignment="1" applyProtection="1">
      <alignment horizontal="left" vertical="top"/>
    </xf>
    <xf numFmtId="0" fontId="23" fillId="0" borderId="161" xfId="0" quotePrefix="1" applyFont="1" applyFill="1" applyBorder="1" applyAlignment="1">
      <alignment horizontal="left" vertical="center" wrapText="1"/>
    </xf>
    <xf numFmtId="0" fontId="20" fillId="0" borderId="111" xfId="0" quotePrefix="1" applyNumberFormat="1" applyFont="1" applyFill="1" applyBorder="1" applyAlignment="1" applyProtection="1">
      <alignment horizontal="left" vertical="top"/>
    </xf>
    <xf numFmtId="0" fontId="20" fillId="0" borderId="0" xfId="0" quotePrefix="1" applyNumberFormat="1" applyFont="1" applyFill="1" applyBorder="1" applyAlignment="1" applyProtection="1">
      <alignment horizontal="left" vertical="top"/>
    </xf>
    <xf numFmtId="0" fontId="36" fillId="0" borderId="119" xfId="0" quotePrefix="1" applyNumberFormat="1" applyFont="1" applyFill="1" applyBorder="1" applyAlignment="1" applyProtection="1">
      <alignment horizontal="left" vertical="top"/>
    </xf>
    <xf numFmtId="0" fontId="36" fillId="0" borderId="164" xfId="0" quotePrefix="1" applyNumberFormat="1" applyFont="1" applyFill="1" applyBorder="1" applyAlignment="1" applyProtection="1">
      <alignment horizontal="left" vertical="top"/>
    </xf>
    <xf numFmtId="0" fontId="36" fillId="0" borderId="126" xfId="0" quotePrefix="1" applyNumberFormat="1" applyFont="1" applyFill="1" applyBorder="1" applyAlignment="1" applyProtection="1">
      <alignment horizontal="left" vertical="top"/>
    </xf>
    <xf numFmtId="0" fontId="27" fillId="39" borderId="11" xfId="0" quotePrefix="1" applyNumberFormat="1" applyFont="1" applyFill="1" applyBorder="1" applyAlignment="1" applyProtection="1">
      <alignment horizontal="left" vertical="top"/>
    </xf>
    <xf numFmtId="0" fontId="27" fillId="39" borderId="18" xfId="0" quotePrefix="1" applyNumberFormat="1" applyFont="1" applyFill="1" applyBorder="1" applyAlignment="1" applyProtection="1">
      <alignment horizontal="left" vertical="top"/>
    </xf>
    <xf numFmtId="0" fontId="19" fillId="0" borderId="160" xfId="0" quotePrefix="1" applyNumberFormat="1" applyFont="1" applyFill="1" applyBorder="1" applyAlignment="1" applyProtection="1">
      <alignment horizontal="left" vertical="top" wrapText="1"/>
    </xf>
    <xf numFmtId="169" fontId="19" fillId="36" borderId="162" xfId="0" applyNumberFormat="1" applyFont="1" applyFill="1" applyBorder="1" applyAlignment="1" applyProtection="1">
      <alignment horizontal="right"/>
    </xf>
    <xf numFmtId="0" fontId="20" fillId="0" borderId="42" xfId="0" quotePrefix="1" applyFont="1" applyFill="1" applyBorder="1" applyAlignment="1">
      <alignment horizontal="left" vertical="top"/>
    </xf>
    <xf numFmtId="0" fontId="19" fillId="0" borderId="12" xfId="0" quotePrefix="1" applyNumberFormat="1" applyFont="1" applyFill="1" applyBorder="1" applyAlignment="1" applyProtection="1">
      <alignment horizontal="left" vertical="top" wrapText="1"/>
    </xf>
    <xf numFmtId="0" fontId="19" fillId="35" borderId="160" xfId="0" quotePrefix="1" applyFont="1" applyFill="1" applyBorder="1" applyAlignment="1">
      <alignment horizontal="left" vertical="top"/>
    </xf>
    <xf numFmtId="0" fontId="20" fillId="0" borderId="161" xfId="0" quotePrefix="1" applyFont="1" applyFill="1" applyBorder="1" applyAlignment="1">
      <alignment horizontal="left" vertical="top"/>
    </xf>
    <xf numFmtId="0" fontId="20" fillId="0" borderId="60" xfId="0" quotePrefix="1" applyFont="1" applyFill="1" applyBorder="1" applyAlignment="1">
      <alignment horizontal="left" vertical="top"/>
    </xf>
    <xf numFmtId="0" fontId="20" fillId="0" borderId="44" xfId="0" quotePrefix="1" applyFont="1" applyFill="1" applyBorder="1" applyAlignment="1">
      <alignment horizontal="left" vertical="top"/>
    </xf>
    <xf numFmtId="0" fontId="19" fillId="40" borderId="121" xfId="0" quotePrefix="1" applyFont="1" applyFill="1" applyBorder="1" applyAlignment="1">
      <alignment horizontal="right"/>
    </xf>
    <xf numFmtId="0" fontId="19" fillId="40" borderId="163" xfId="0" quotePrefix="1" applyFont="1" applyFill="1" applyBorder="1" applyAlignment="1">
      <alignment horizontal="right"/>
    </xf>
    <xf numFmtId="169" fontId="19" fillId="40" borderId="127" xfId="0" applyNumberFormat="1" applyFont="1" applyFill="1" applyBorder="1" applyAlignment="1">
      <alignment horizontal="right"/>
    </xf>
    <xf numFmtId="0" fontId="20" fillId="0" borderId="119" xfId="0" quotePrefix="1" applyFont="1" applyFill="1" applyBorder="1" applyAlignment="1">
      <alignment horizontal="left" vertical="top"/>
    </xf>
    <xf numFmtId="0" fontId="20" fillId="0" borderId="128" xfId="0" quotePrefix="1" applyFont="1" applyFill="1" applyBorder="1" applyAlignment="1">
      <alignment horizontal="left" vertical="top"/>
    </xf>
    <xf numFmtId="0" fontId="20" fillId="0" borderId="164" xfId="0" quotePrefix="1" applyFont="1" applyFill="1" applyBorder="1" applyAlignment="1">
      <alignment horizontal="left" vertical="top"/>
    </xf>
    <xf numFmtId="2" fontId="22" fillId="33" borderId="40" xfId="0" quotePrefix="1" applyNumberFormat="1" applyFont="1" applyFill="1" applyBorder="1" applyAlignment="1">
      <alignment horizontal="left" vertical="top" wrapText="1"/>
    </xf>
    <xf numFmtId="0" fontId="21" fillId="33" borderId="59" xfId="0" quotePrefix="1" applyNumberFormat="1" applyFont="1" applyFill="1" applyBorder="1" applyAlignment="1" applyProtection="1">
      <alignment horizontal="right"/>
    </xf>
    <xf numFmtId="0" fontId="22" fillId="33" borderId="49" xfId="0" quotePrefix="1" applyNumberFormat="1" applyFont="1" applyFill="1" applyBorder="1" applyAlignment="1" applyProtection="1">
      <alignment horizontal="left" vertical="top" wrapText="1"/>
    </xf>
    <xf numFmtId="0" fontId="19" fillId="40" borderId="69" xfId="0" quotePrefix="1" applyNumberFormat="1" applyFont="1" applyFill="1" applyBorder="1" applyAlignment="1" applyProtection="1">
      <alignment horizontal="right"/>
    </xf>
    <xf numFmtId="0" fontId="19" fillId="40" borderId="78" xfId="0" quotePrefix="1" applyNumberFormat="1" applyFont="1" applyFill="1" applyBorder="1" applyAlignment="1" applyProtection="1">
      <alignment horizontal="right"/>
    </xf>
    <xf numFmtId="169" fontId="19" fillId="40" borderId="177" xfId="0" applyNumberFormat="1" applyFont="1" applyFill="1" applyBorder="1" applyAlignment="1" applyProtection="1">
      <alignment horizontal="right"/>
    </xf>
    <xf numFmtId="0" fontId="22" fillId="33" borderId="48" xfId="0" quotePrefix="1" applyNumberFormat="1" applyFont="1" applyFill="1" applyBorder="1" applyAlignment="1" applyProtection="1">
      <alignment horizontal="left" vertical="top" wrapText="1"/>
    </xf>
    <xf numFmtId="0" fontId="21" fillId="33" borderId="50" xfId="0" quotePrefix="1" applyNumberFormat="1" applyFont="1" applyFill="1" applyBorder="1" applyAlignment="1" applyProtection="1">
      <alignment horizontal="right"/>
    </xf>
    <xf numFmtId="0" fontId="33" fillId="35" borderId="99" xfId="0" quotePrefix="1" applyNumberFormat="1" applyFont="1" applyFill="1" applyBorder="1" applyAlignment="1" applyProtection="1">
      <alignment horizontal="left" vertical="top" wrapText="1"/>
    </xf>
    <xf numFmtId="0" fontId="19" fillId="0" borderId="45" xfId="0" quotePrefix="1" applyNumberFormat="1" applyFont="1" applyFill="1" applyBorder="1" applyAlignment="1" applyProtection="1">
      <alignment horizontal="left" vertical="top"/>
    </xf>
    <xf numFmtId="0" fontId="23" fillId="0" borderId="89" xfId="0" quotePrefix="1" applyNumberFormat="1" applyFont="1" applyFill="1" applyBorder="1" applyAlignment="1" applyProtection="1">
      <alignment horizontal="right"/>
    </xf>
    <xf numFmtId="0" fontId="27" fillId="0" borderId="10" xfId="0" quotePrefix="1" applyNumberFormat="1" applyFont="1" applyFill="1" applyBorder="1" applyAlignment="1" applyProtection="1">
      <alignment horizontal="left" vertical="top"/>
    </xf>
    <xf numFmtId="0" fontId="27" fillId="0" borderId="45" xfId="0" quotePrefix="1" applyNumberFormat="1" applyFont="1" applyFill="1" applyBorder="1" applyAlignment="1" applyProtection="1">
      <alignment horizontal="left" vertical="top"/>
    </xf>
    <xf numFmtId="0" fontId="19" fillId="0" borderId="127" xfId="0" quotePrefix="1" applyNumberFormat="1" applyFont="1" applyFill="1" applyBorder="1" applyAlignment="1" applyProtection="1">
      <alignment horizontal="left" vertical="top"/>
    </xf>
    <xf numFmtId="0" fontId="22" fillId="0" borderId="98" xfId="0" quotePrefix="1" applyNumberFormat="1" applyFont="1" applyFill="1" applyBorder="1" applyAlignment="1" applyProtection="1">
      <alignment horizontal="left" vertical="top"/>
    </xf>
    <xf numFmtId="0" fontId="22" fillId="0" borderId="49" xfId="0" quotePrefix="1" applyNumberFormat="1" applyFont="1" applyFill="1" applyBorder="1" applyAlignment="1" applyProtection="1">
      <alignment horizontal="left" vertical="top" wrapText="1"/>
    </xf>
    <xf numFmtId="0" fontId="27" fillId="0" borderId="12" xfId="0" quotePrefix="1" applyNumberFormat="1" applyFont="1" applyFill="1" applyBorder="1" applyAlignment="1" applyProtection="1">
      <alignment horizontal="left" vertical="top"/>
    </xf>
    <xf numFmtId="0" fontId="27" fillId="0" borderId="160" xfId="0" quotePrefix="1" applyNumberFormat="1" applyFont="1" applyFill="1" applyBorder="1" applyAlignment="1" applyProtection="1">
      <alignment horizontal="left" vertical="top"/>
    </xf>
    <xf numFmtId="0" fontId="27" fillId="0" borderId="61" xfId="0" quotePrefix="1" applyNumberFormat="1" applyFont="1" applyFill="1" applyBorder="1" applyAlignment="1" applyProtection="1">
      <alignment horizontal="left" vertical="top"/>
    </xf>
    <xf numFmtId="0" fontId="23" fillId="0" borderId="44" xfId="0" quotePrefix="1" applyFont="1" applyFill="1" applyBorder="1" applyAlignment="1">
      <alignment horizontal="left" vertical="center" wrapText="1"/>
    </xf>
    <xf numFmtId="0" fontId="23" fillId="39" borderId="92" xfId="0" quotePrefix="1" applyFont="1" applyFill="1" applyBorder="1" applyAlignment="1">
      <alignment horizontal="right"/>
    </xf>
    <xf numFmtId="169" fontId="19" fillId="0" borderId="23" xfId="0" applyNumberFormat="1" applyFont="1" applyFill="1" applyBorder="1" applyAlignment="1" applyProtection="1">
      <alignment horizontal="right"/>
    </xf>
    <xf numFmtId="169" fontId="19" fillId="0" borderId="24" xfId="0" applyNumberFormat="1" applyFont="1" applyFill="1" applyBorder="1" applyAlignment="1" applyProtection="1">
      <alignment horizontal="right"/>
    </xf>
    <xf numFmtId="169" fontId="19" fillId="0" borderId="25" xfId="0" applyNumberFormat="1" applyFont="1" applyFill="1" applyBorder="1" applyAlignment="1" applyProtection="1">
      <alignment horizontal="right"/>
    </xf>
    <xf numFmtId="0" fontId="19" fillId="35" borderId="40" xfId="0" quotePrefix="1" applyNumberFormat="1" applyFont="1" applyFill="1" applyBorder="1" applyAlignment="1" applyProtection="1">
      <alignment horizontal="left" vertical="top" wrapText="1"/>
    </xf>
    <xf numFmtId="169" fontId="19" fillId="0" borderId="114" xfId="0" applyNumberFormat="1" applyFont="1" applyFill="1" applyBorder="1" applyAlignment="1" applyProtection="1">
      <alignment horizontal="right"/>
    </xf>
    <xf numFmtId="0" fontId="23" fillId="0" borderId="104" xfId="0" quotePrefix="1" applyNumberFormat="1" applyFont="1" applyFill="1" applyBorder="1" applyAlignment="1" applyProtection="1">
      <alignment horizontal="right"/>
    </xf>
    <xf numFmtId="171" fontId="19" fillId="0" borderId="89" xfId="0" quotePrefix="1" applyNumberFormat="1" applyFont="1" applyFill="1" applyBorder="1" applyAlignment="1" applyProtection="1">
      <alignment horizontal="right"/>
    </xf>
    <xf numFmtId="0" fontId="23" fillId="0" borderId="98" xfId="0" quotePrefix="1" applyFont="1" applyFill="1" applyBorder="1" applyAlignment="1">
      <alignment horizontal="left" vertical="center" wrapText="1"/>
    </xf>
    <xf numFmtId="171" fontId="19" fillId="0" borderId="10" xfId="0" quotePrefix="1" applyNumberFormat="1" applyFont="1" applyFill="1" applyBorder="1" applyAlignment="1" applyProtection="1">
      <alignment horizontal="right"/>
    </xf>
    <xf numFmtId="0" fontId="19" fillId="0" borderId="105" xfId="0" applyNumberFormat="1" applyFont="1" applyFill="1" applyBorder="1" applyAlignment="1" applyProtection="1"/>
    <xf numFmtId="0" fontId="23" fillId="39" borderId="105" xfId="0" quotePrefix="1" applyNumberFormat="1" applyFont="1" applyFill="1" applyBorder="1" applyAlignment="1" applyProtection="1">
      <alignment horizontal="right"/>
    </xf>
    <xf numFmtId="0" fontId="23" fillId="34" borderId="105" xfId="0" quotePrefix="1" applyNumberFormat="1" applyFont="1" applyFill="1" applyBorder="1" applyAlignment="1" applyProtection="1">
      <alignment horizontal="left"/>
    </xf>
    <xf numFmtId="171" fontId="19" fillId="34" borderId="105" xfId="0" quotePrefix="1" applyNumberFormat="1" applyFont="1" applyFill="1" applyBorder="1" applyAlignment="1" applyProtection="1">
      <alignment horizontal="right"/>
    </xf>
    <xf numFmtId="169" fontId="19" fillId="34" borderId="105" xfId="0" applyNumberFormat="1" applyFont="1" applyFill="1" applyBorder="1" applyAlignment="1" applyProtection="1">
      <alignment horizontal="right"/>
    </xf>
    <xf numFmtId="0" fontId="21" fillId="38" borderId="123" xfId="0" quotePrefix="1" applyNumberFormat="1" applyFont="1" applyFill="1" applyBorder="1" applyAlignment="1" applyProtection="1">
      <alignment horizontal="right"/>
    </xf>
    <xf numFmtId="0" fontId="21" fillId="38" borderId="124" xfId="0" quotePrefix="1" applyNumberFormat="1" applyFont="1" applyFill="1" applyBorder="1" applyAlignment="1" applyProtection="1">
      <alignment horizontal="right"/>
    </xf>
    <xf numFmtId="0" fontId="21" fillId="38" borderId="125" xfId="0" quotePrefix="1" applyNumberFormat="1" applyFont="1" applyFill="1" applyBorder="1" applyAlignment="1" applyProtection="1">
      <alignment horizontal="right"/>
    </xf>
    <xf numFmtId="0" fontId="21" fillId="38" borderId="195" xfId="0" quotePrefix="1" applyNumberFormat="1" applyFont="1" applyFill="1" applyBorder="1" applyAlignment="1" applyProtection="1">
      <alignment horizontal="right"/>
    </xf>
    <xf numFmtId="0" fontId="23" fillId="0" borderId="14" xfId="0" quotePrefix="1" applyNumberFormat="1" applyFont="1" applyFill="1" applyBorder="1" applyAlignment="1" applyProtection="1">
      <alignment horizontal="left" vertical="center" wrapText="1"/>
    </xf>
    <xf numFmtId="0" fontId="20" fillId="0" borderId="173" xfId="0" quotePrefix="1" applyNumberFormat="1" applyFont="1" applyFill="1" applyBorder="1" applyAlignment="1" applyProtection="1">
      <alignment horizontal="left" vertical="top"/>
    </xf>
    <xf numFmtId="0" fontId="19" fillId="35" borderId="196" xfId="0" quotePrefix="1" applyNumberFormat="1" applyFont="1" applyFill="1" applyBorder="1" applyAlignment="1" applyProtection="1">
      <alignment horizontal="left" vertical="top"/>
    </xf>
    <xf numFmtId="0" fontId="19" fillId="35" borderId="197" xfId="0" quotePrefix="1" applyNumberFormat="1" applyFont="1" applyFill="1" applyBorder="1" applyAlignment="1" applyProtection="1">
      <alignment horizontal="left"/>
    </xf>
    <xf numFmtId="171" fontId="19" fillId="37" borderId="197" xfId="0" quotePrefix="1" applyNumberFormat="1" applyFont="1" applyFill="1" applyBorder="1" applyAlignment="1" applyProtection="1">
      <alignment horizontal="right"/>
    </xf>
    <xf numFmtId="3" fontId="19" fillId="36" borderId="198" xfId="0" applyNumberFormat="1" applyFont="1" applyFill="1" applyBorder="1" applyAlignment="1" applyProtection="1">
      <alignment horizontal="right"/>
    </xf>
    <xf numFmtId="0" fontId="19" fillId="40" borderId="196" xfId="0" quotePrefix="1" applyNumberFormat="1" applyFont="1" applyFill="1" applyBorder="1" applyAlignment="1" applyProtection="1">
      <alignment horizontal="right"/>
    </xf>
    <xf numFmtId="169" fontId="19" fillId="40" borderId="196" xfId="0" applyNumberFormat="1" applyFont="1" applyFill="1" applyBorder="1" applyAlignment="1" applyProtection="1">
      <alignment horizontal="right"/>
    </xf>
    <xf numFmtId="0" fontId="19" fillId="40" borderId="197" xfId="0" quotePrefix="1" applyNumberFormat="1" applyFont="1" applyFill="1" applyBorder="1" applyAlignment="1" applyProtection="1">
      <alignment horizontal="right"/>
    </xf>
    <xf numFmtId="169" fontId="19" fillId="40" borderId="197" xfId="0" applyNumberFormat="1" applyFont="1" applyFill="1" applyBorder="1" applyAlignment="1" applyProtection="1">
      <alignment horizontal="right"/>
    </xf>
    <xf numFmtId="0" fontId="19" fillId="40" borderId="198" xfId="0" quotePrefix="1" applyNumberFormat="1" applyFont="1" applyFill="1" applyBorder="1" applyAlignment="1" applyProtection="1">
      <alignment horizontal="right"/>
    </xf>
    <xf numFmtId="0" fontId="19" fillId="40" borderId="202" xfId="0" quotePrefix="1" applyNumberFormat="1" applyFont="1" applyFill="1" applyBorder="1" applyAlignment="1" applyProtection="1">
      <alignment horizontal="right"/>
    </xf>
    <xf numFmtId="0" fontId="19" fillId="35" borderId="196" xfId="0" quotePrefix="1" applyNumberFormat="1" applyFont="1" applyFill="1" applyBorder="1" applyAlignment="1" applyProtection="1">
      <alignment horizontal="left" vertical="top" wrapText="1"/>
    </xf>
    <xf numFmtId="3" fontId="19" fillId="36" borderId="199" xfId="0" applyNumberFormat="1" applyFont="1" applyFill="1" applyBorder="1" applyAlignment="1" applyProtection="1">
      <alignment horizontal="right"/>
    </xf>
    <xf numFmtId="0" fontId="20" fillId="35" borderId="196" xfId="0" quotePrefix="1" applyNumberFormat="1" applyFont="1" applyFill="1" applyBorder="1" applyAlignment="1" applyProtection="1">
      <alignment horizontal="left" vertical="top"/>
    </xf>
    <xf numFmtId="0" fontId="20" fillId="0" borderId="196" xfId="0" quotePrefix="1" applyNumberFormat="1" applyFont="1" applyFill="1" applyBorder="1" applyAlignment="1" applyProtection="1">
      <alignment horizontal="left" vertical="top"/>
    </xf>
    <xf numFmtId="0" fontId="19" fillId="35" borderId="197" xfId="0" quotePrefix="1" applyNumberFormat="1" applyFont="1" applyFill="1" applyBorder="1" applyAlignment="1" applyProtection="1">
      <alignment horizontal="left" vertical="top"/>
    </xf>
    <xf numFmtId="169" fontId="19" fillId="0" borderId="153" xfId="0" applyNumberFormat="1" applyFont="1" applyFill="1" applyBorder="1" applyAlignment="1" applyProtection="1">
      <alignment horizontal="right"/>
    </xf>
    <xf numFmtId="0" fontId="19" fillId="36" borderId="62" xfId="0" applyNumberFormat="1" applyFont="1" applyFill="1" applyBorder="1" applyAlignment="1" applyProtection="1">
      <alignment horizontal="right"/>
    </xf>
    <xf numFmtId="0" fontId="20" fillId="35" borderId="34" xfId="0" quotePrefix="1" applyNumberFormat="1" applyFont="1" applyFill="1" applyBorder="1" applyAlignment="1" applyProtection="1">
      <alignment horizontal="left" vertical="top"/>
    </xf>
    <xf numFmtId="2" fontId="19" fillId="35" borderId="197" xfId="0" quotePrefix="1" applyNumberFormat="1" applyFont="1" applyFill="1" applyBorder="1" applyAlignment="1" applyProtection="1">
      <alignment horizontal="left"/>
    </xf>
    <xf numFmtId="2" fontId="19" fillId="36" borderId="198" xfId="0" applyNumberFormat="1" applyFont="1" applyFill="1" applyBorder="1" applyAlignment="1" applyProtection="1">
      <alignment horizontal="right"/>
    </xf>
    <xf numFmtId="4" fontId="19" fillId="40" borderId="163" xfId="0" quotePrefix="1" applyNumberFormat="1" applyFont="1" applyFill="1" applyBorder="1" applyAlignment="1" applyProtection="1">
      <alignment horizontal="right"/>
    </xf>
    <xf numFmtId="4" fontId="19" fillId="40" borderId="160" xfId="0" applyNumberFormat="1" applyFont="1" applyFill="1" applyBorder="1" applyAlignment="1" applyProtection="1">
      <alignment horizontal="right"/>
    </xf>
    <xf numFmtId="4" fontId="19" fillId="40" borderId="160" xfId="0" quotePrefix="1" applyNumberFormat="1" applyFont="1" applyFill="1" applyBorder="1" applyAlignment="1" applyProtection="1">
      <alignment horizontal="right"/>
    </xf>
    <xf numFmtId="4" fontId="19" fillId="40" borderId="162" xfId="0" quotePrefix="1" applyNumberFormat="1" applyFont="1" applyFill="1" applyBorder="1" applyAlignment="1" applyProtection="1">
      <alignment horizontal="right"/>
    </xf>
    <xf numFmtId="2" fontId="19" fillId="35" borderId="160" xfId="0" quotePrefix="1" applyNumberFormat="1" applyFont="1" applyFill="1" applyBorder="1" applyAlignment="1" applyProtection="1">
      <alignment horizontal="left" vertical="top"/>
    </xf>
    <xf numFmtId="2" fontId="19" fillId="35" borderId="197" xfId="0" quotePrefix="1" applyNumberFormat="1" applyFont="1" applyFill="1" applyBorder="1" applyAlignment="1" applyProtection="1">
      <alignment horizontal="left" vertical="top"/>
    </xf>
    <xf numFmtId="2" fontId="19" fillId="36" borderId="66" xfId="0" applyNumberFormat="1" applyFont="1" applyFill="1" applyBorder="1" applyAlignment="1" applyProtection="1">
      <alignment horizontal="right"/>
    </xf>
    <xf numFmtId="2" fontId="19" fillId="36" borderId="173" xfId="0" applyNumberFormat="1" applyFont="1" applyFill="1" applyBorder="1" applyAlignment="1" applyProtection="1">
      <alignment horizontal="right"/>
    </xf>
    <xf numFmtId="2" fontId="19" fillId="36" borderId="199" xfId="0" applyNumberFormat="1" applyFont="1" applyFill="1" applyBorder="1" applyAlignment="1" applyProtection="1">
      <alignment horizontal="right"/>
    </xf>
    <xf numFmtId="4" fontId="19" fillId="40" borderId="60" xfId="0" quotePrefix="1" applyNumberFormat="1" applyFont="1" applyFill="1" applyBorder="1" applyAlignment="1" applyProtection="1">
      <alignment horizontal="right"/>
    </xf>
    <xf numFmtId="4" fontId="19" fillId="40" borderId="62" xfId="0" applyNumberFormat="1" applyFont="1" applyFill="1" applyBorder="1" applyAlignment="1" applyProtection="1">
      <alignment horizontal="right"/>
    </xf>
    <xf numFmtId="4" fontId="19" fillId="40" borderId="196" xfId="0" quotePrefix="1" applyNumberFormat="1" applyFont="1" applyFill="1" applyBorder="1" applyAlignment="1" applyProtection="1">
      <alignment horizontal="right"/>
    </xf>
    <xf numFmtId="4" fontId="19" fillId="40" borderId="196" xfId="0" applyNumberFormat="1" applyFont="1" applyFill="1" applyBorder="1" applyAlignment="1" applyProtection="1">
      <alignment horizontal="right"/>
    </xf>
    <xf numFmtId="4" fontId="19" fillId="40" borderId="44" xfId="0" applyNumberFormat="1" applyFont="1" applyFill="1" applyBorder="1" applyAlignment="1" applyProtection="1">
      <alignment horizontal="right"/>
    </xf>
    <xf numFmtId="4" fontId="19" fillId="40" borderId="197" xfId="0" quotePrefix="1" applyNumberFormat="1" applyFont="1" applyFill="1" applyBorder="1" applyAlignment="1" applyProtection="1">
      <alignment horizontal="right"/>
    </xf>
    <xf numFmtId="4" fontId="19" fillId="40" borderId="198" xfId="0" quotePrefix="1" applyNumberFormat="1" applyFont="1" applyFill="1" applyBorder="1" applyAlignment="1" applyProtection="1">
      <alignment horizontal="right"/>
    </xf>
    <xf numFmtId="2" fontId="19" fillId="40" borderId="160" xfId="0" quotePrefix="1" applyNumberFormat="1" applyFont="1" applyFill="1" applyBorder="1" applyAlignment="1" applyProtection="1">
      <alignment horizontal="right"/>
    </xf>
    <xf numFmtId="2" fontId="19" fillId="40" borderId="160" xfId="0" applyNumberFormat="1" applyFont="1" applyFill="1" applyBorder="1" applyAlignment="1" applyProtection="1">
      <alignment horizontal="right"/>
    </xf>
    <xf numFmtId="2" fontId="19" fillId="40" borderId="196" xfId="0" quotePrefix="1" applyNumberFormat="1" applyFont="1" applyFill="1" applyBorder="1" applyAlignment="1" applyProtection="1">
      <alignment horizontal="right"/>
    </xf>
    <xf numFmtId="2" fontId="19" fillId="40" borderId="162" xfId="0" quotePrefix="1" applyNumberFormat="1" applyFont="1" applyFill="1" applyBorder="1" applyAlignment="1" applyProtection="1">
      <alignment horizontal="right"/>
    </xf>
    <xf numFmtId="0" fontId="23" fillId="0" borderId="23" xfId="0" quotePrefix="1" applyNumberFormat="1" applyFont="1" applyFill="1" applyBorder="1" applyAlignment="1" applyProtection="1">
      <alignment horizontal="left" vertical="center" wrapText="1"/>
    </xf>
    <xf numFmtId="1" fontId="19" fillId="34" borderId="89" xfId="0" quotePrefix="1" applyNumberFormat="1" applyFont="1" applyFill="1" applyBorder="1" applyAlignment="1" applyProtection="1">
      <alignment horizontal="right"/>
    </xf>
    <xf numFmtId="0" fontId="20" fillId="0" borderId="196" xfId="0" quotePrefix="1" applyFont="1" applyFill="1" applyBorder="1" applyAlignment="1">
      <alignment horizontal="left" vertical="top"/>
    </xf>
    <xf numFmtId="0" fontId="19" fillId="0" borderId="197" xfId="0" quotePrefix="1" applyNumberFormat="1" applyFont="1" applyFill="1" applyBorder="1" applyAlignment="1" applyProtection="1">
      <alignment horizontal="left" vertical="top"/>
    </xf>
    <xf numFmtId="0" fontId="23" fillId="0" borderId="123" xfId="0" quotePrefix="1" applyFont="1" applyFill="1" applyBorder="1" applyAlignment="1">
      <alignment horizontal="left" vertical="center" wrapText="1"/>
    </xf>
    <xf numFmtId="0" fontId="24" fillId="0" borderId="0" xfId="0" applyFont="1" applyFill="1"/>
    <xf numFmtId="0" fontId="23" fillId="0" borderId="44" xfId="0" quotePrefix="1" applyNumberFormat="1" applyFont="1" applyFill="1" applyBorder="1" applyAlignment="1" applyProtection="1">
      <alignment horizontal="left" vertical="center" wrapText="1"/>
    </xf>
    <xf numFmtId="0" fontId="19" fillId="33" borderId="60" xfId="0" quotePrefix="1" applyNumberFormat="1" applyFont="1" applyFill="1" applyBorder="1" applyAlignment="1" applyProtection="1">
      <alignment horizontal="left" vertical="top"/>
    </xf>
    <xf numFmtId="169" fontId="19" fillId="36" borderId="173" xfId="0" applyNumberFormat="1" applyFont="1" applyFill="1" applyBorder="1" applyAlignment="1" applyProtection="1">
      <alignment horizontal="right"/>
    </xf>
    <xf numFmtId="2" fontId="19" fillId="37" borderId="197" xfId="0" quotePrefix="1" applyNumberFormat="1" applyFont="1" applyFill="1" applyBorder="1" applyAlignment="1" applyProtection="1">
      <alignment horizontal="right"/>
    </xf>
    <xf numFmtId="0" fontId="27" fillId="39" borderId="12" xfId="0" quotePrefix="1" applyNumberFormat="1" applyFont="1" applyFill="1" applyBorder="1" applyAlignment="1" applyProtection="1">
      <alignment horizontal="left" vertical="top"/>
    </xf>
    <xf numFmtId="0" fontId="27" fillId="39" borderId="61" xfId="0" quotePrefix="1" applyNumberFormat="1" applyFont="1" applyFill="1" applyBorder="1" applyAlignment="1" applyProtection="1">
      <alignment horizontal="left" vertical="top" wrapText="1"/>
    </xf>
    <xf numFmtId="0" fontId="19" fillId="35" borderId="124" xfId="0" quotePrefix="1" applyNumberFormat="1" applyFont="1" applyFill="1" applyBorder="1" applyAlignment="1" applyProtection="1">
      <alignment horizontal="left"/>
    </xf>
    <xf numFmtId="171" fontId="19" fillId="37" borderId="124" xfId="0" quotePrefix="1" applyNumberFormat="1" applyFont="1" applyFill="1" applyBorder="1" applyAlignment="1" applyProtection="1">
      <alignment horizontal="right"/>
    </xf>
    <xf numFmtId="3" fontId="19" fillId="36" borderId="125" xfId="0" applyNumberFormat="1" applyFont="1" applyFill="1" applyBorder="1" applyAlignment="1" applyProtection="1">
      <alignment horizontal="right"/>
    </xf>
    <xf numFmtId="0" fontId="19" fillId="35" borderId="197" xfId="0" quotePrefix="1" applyNumberFormat="1" applyFont="1" applyFill="1" applyBorder="1" applyAlignment="1" applyProtection="1">
      <alignment horizontal="left" vertical="top" wrapText="1"/>
    </xf>
    <xf numFmtId="0" fontId="37" fillId="0" borderId="0" xfId="47" applyFont="1" applyFill="1" applyBorder="1" applyAlignment="1">
      <alignment horizontal="left"/>
    </xf>
    <xf numFmtId="0" fontId="21" fillId="0" borderId="60" xfId="0" applyFont="1" applyBorder="1" applyAlignment="1">
      <alignment vertical="center"/>
    </xf>
    <xf numFmtId="0" fontId="21" fillId="0" borderId="44" xfId="0" applyFont="1" applyBorder="1" applyAlignment="1">
      <alignment vertical="center"/>
    </xf>
    <xf numFmtId="0" fontId="19" fillId="35" borderId="208" xfId="0" quotePrefix="1" applyNumberFormat="1" applyFont="1" applyFill="1" applyBorder="1" applyAlignment="1" applyProtection="1">
      <alignment horizontal="left" vertical="top"/>
    </xf>
    <xf numFmtId="0" fontId="19" fillId="35" borderId="208" xfId="0" quotePrefix="1" applyNumberFormat="1" applyFont="1" applyFill="1" applyBorder="1" applyAlignment="1" applyProtection="1">
      <alignment horizontal="left"/>
    </xf>
    <xf numFmtId="171" fontId="19" fillId="37" borderId="208" xfId="0" quotePrefix="1" applyNumberFormat="1" applyFont="1" applyFill="1" applyBorder="1" applyAlignment="1" applyProtection="1">
      <alignment horizontal="right"/>
    </xf>
    <xf numFmtId="0" fontId="19" fillId="40" borderId="208" xfId="0" quotePrefix="1" applyNumberFormat="1" applyFont="1" applyFill="1" applyBorder="1" applyAlignment="1" applyProtection="1">
      <alignment horizontal="right"/>
    </xf>
    <xf numFmtId="169" fontId="19" fillId="40" borderId="208" xfId="0" applyNumberFormat="1" applyFont="1" applyFill="1" applyBorder="1" applyAlignment="1" applyProtection="1">
      <alignment horizontal="right"/>
    </xf>
    <xf numFmtId="169" fontId="19" fillId="36" borderId="208" xfId="0" applyNumberFormat="1" applyFont="1" applyFill="1" applyBorder="1" applyAlignment="1" applyProtection="1">
      <alignment horizontal="right"/>
    </xf>
    <xf numFmtId="0" fontId="20" fillId="0" borderId="209" xfId="0" quotePrefix="1" applyNumberFormat="1" applyFont="1" applyFill="1" applyBorder="1" applyAlignment="1" applyProtection="1">
      <alignment horizontal="left" vertical="top"/>
    </xf>
    <xf numFmtId="0" fontId="19" fillId="40" borderId="210" xfId="0" quotePrefix="1" applyNumberFormat="1" applyFont="1" applyFill="1" applyBorder="1" applyAlignment="1" applyProtection="1">
      <alignment horizontal="right"/>
    </xf>
    <xf numFmtId="0" fontId="19" fillId="35" borderId="204" xfId="0" quotePrefix="1" applyNumberFormat="1" applyFont="1" applyFill="1" applyBorder="1" applyAlignment="1" applyProtection="1">
      <alignment horizontal="left" vertical="top"/>
    </xf>
    <xf numFmtId="0" fontId="19" fillId="35" borderId="204" xfId="0" quotePrefix="1" applyNumberFormat="1" applyFont="1" applyFill="1" applyBorder="1" applyAlignment="1" applyProtection="1">
      <alignment horizontal="left"/>
    </xf>
    <xf numFmtId="171" fontId="19" fillId="37" borderId="204" xfId="0" quotePrefix="1" applyNumberFormat="1" applyFont="1" applyFill="1" applyBorder="1" applyAlignment="1" applyProtection="1">
      <alignment horizontal="right"/>
    </xf>
    <xf numFmtId="3" fontId="19" fillId="36" borderId="204" xfId="0" applyNumberFormat="1" applyFont="1" applyFill="1" applyBorder="1" applyAlignment="1" applyProtection="1">
      <alignment horizontal="right"/>
    </xf>
    <xf numFmtId="0" fontId="19" fillId="40" borderId="204" xfId="0" quotePrefix="1" applyNumberFormat="1" applyFont="1" applyFill="1" applyBorder="1" applyAlignment="1" applyProtection="1">
      <alignment horizontal="right"/>
    </xf>
    <xf numFmtId="169" fontId="19" fillId="40" borderId="204" xfId="0" applyNumberFormat="1" applyFont="1" applyFill="1" applyBorder="1" applyAlignment="1" applyProtection="1">
      <alignment horizontal="right"/>
    </xf>
    <xf numFmtId="0" fontId="19" fillId="40" borderId="205" xfId="0" quotePrefix="1" applyNumberFormat="1" applyFont="1" applyFill="1" applyBorder="1" applyAlignment="1" applyProtection="1">
      <alignment horizontal="right"/>
    </xf>
    <xf numFmtId="0" fontId="23" fillId="0" borderId="48" xfId="0" quotePrefix="1" applyFont="1" applyFill="1" applyBorder="1" applyAlignment="1">
      <alignment horizontal="left" vertical="center" wrapText="1"/>
    </xf>
    <xf numFmtId="0" fontId="19" fillId="35" borderId="208" xfId="0" quotePrefix="1" applyFont="1" applyFill="1" applyBorder="1" applyAlignment="1">
      <alignment horizontal="left" vertical="top"/>
    </xf>
    <xf numFmtId="171" fontId="19" fillId="37" borderId="208" xfId="0" quotePrefix="1" applyNumberFormat="1" applyFont="1" applyFill="1" applyBorder="1" applyAlignment="1">
      <alignment horizontal="right"/>
    </xf>
    <xf numFmtId="3" fontId="19" fillId="36" borderId="210" xfId="0" applyNumberFormat="1" applyFont="1" applyFill="1" applyBorder="1" applyAlignment="1" applyProtection="1">
      <alignment horizontal="right"/>
    </xf>
    <xf numFmtId="0" fontId="20" fillId="0" borderId="206" xfId="0" quotePrefix="1" applyFont="1" applyFill="1" applyBorder="1" applyAlignment="1">
      <alignment horizontal="left" vertical="top"/>
    </xf>
    <xf numFmtId="171" fontId="19" fillId="37" borderId="204" xfId="0" quotePrefix="1" applyNumberFormat="1" applyFont="1" applyFill="1" applyBorder="1" applyAlignment="1">
      <alignment horizontal="right"/>
    </xf>
    <xf numFmtId="0" fontId="19" fillId="35" borderId="208" xfId="0" quotePrefix="1" applyNumberFormat="1" applyFont="1" applyFill="1" applyBorder="1" applyAlignment="1" applyProtection="1">
      <alignment horizontal="left" vertical="top" wrapText="1"/>
    </xf>
    <xf numFmtId="0" fontId="20" fillId="0" borderId="126" xfId="0" quotePrefix="1" applyFont="1" applyFill="1" applyBorder="1" applyAlignment="1">
      <alignment horizontal="left" vertical="top"/>
    </xf>
    <xf numFmtId="0" fontId="19" fillId="35" borderId="204" xfId="0" quotePrefix="1" applyFont="1" applyFill="1" applyBorder="1" applyAlignment="1">
      <alignment horizontal="left" vertical="top"/>
    </xf>
    <xf numFmtId="176" fontId="19" fillId="40" borderId="10" xfId="0" quotePrefix="1" applyNumberFormat="1" applyFont="1" applyFill="1" applyBorder="1" applyAlignment="1">
      <alignment horizontal="right"/>
    </xf>
    <xf numFmtId="0" fontId="23" fillId="0" borderId="58" xfId="0" quotePrefix="1" applyFont="1" applyFill="1" applyBorder="1" applyAlignment="1">
      <alignment horizontal="left" vertical="center" wrapText="1"/>
    </xf>
    <xf numFmtId="4" fontId="19" fillId="40" borderId="208" xfId="0" quotePrefix="1" applyNumberFormat="1" applyFont="1" applyFill="1" applyBorder="1" applyAlignment="1" applyProtection="1">
      <alignment horizontal="right"/>
    </xf>
    <xf numFmtId="4" fontId="19" fillId="40" borderId="210" xfId="0" quotePrefix="1" applyNumberFormat="1" applyFont="1" applyFill="1" applyBorder="1" applyAlignment="1" applyProtection="1">
      <alignment horizontal="right"/>
    </xf>
    <xf numFmtId="169" fontId="19" fillId="40" borderId="210" xfId="0" applyNumberFormat="1" applyFont="1" applyFill="1" applyBorder="1" applyAlignment="1" applyProtection="1">
      <alignment horizontal="right"/>
    </xf>
    <xf numFmtId="3" fontId="19" fillId="36" borderId="207" xfId="0" applyNumberFormat="1" applyFont="1" applyFill="1" applyBorder="1" applyAlignment="1" applyProtection="1">
      <alignment horizontal="right"/>
    </xf>
    <xf numFmtId="0" fontId="19" fillId="40" borderId="209" xfId="0" quotePrefix="1" applyNumberFormat="1" applyFont="1" applyFill="1" applyBorder="1" applyAlignment="1" applyProtection="1">
      <alignment horizontal="right"/>
    </xf>
    <xf numFmtId="169" fontId="19" fillId="40" borderId="209" xfId="0" applyNumberFormat="1" applyFont="1" applyFill="1" applyBorder="1" applyAlignment="1" applyProtection="1">
      <alignment horizontal="right"/>
    </xf>
    <xf numFmtId="0" fontId="18" fillId="0" borderId="0" xfId="0" applyFont="1" applyFill="1" applyBorder="1"/>
    <xf numFmtId="0" fontId="18" fillId="0" borderId="0" xfId="46" applyFont="1" applyFill="1" applyBorder="1" applyAlignment="1">
      <alignment vertical="center"/>
    </xf>
    <xf numFmtId="4" fontId="18" fillId="0" borderId="0" xfId="52" applyNumberFormat="1" applyFont="1" applyFill="1" applyBorder="1" applyAlignment="1">
      <alignment horizontal="center" vertical="center"/>
    </xf>
    <xf numFmtId="168" fontId="18" fillId="0" borderId="0" xfId="51" applyFont="1" applyFill="1" applyBorder="1" applyAlignment="1">
      <alignment horizontal="center" vertical="center"/>
    </xf>
    <xf numFmtId="166" fontId="18" fillId="0" borderId="0" xfId="50" applyFont="1" applyFill="1" applyBorder="1" applyAlignment="1"/>
    <xf numFmtId="168" fontId="18" fillId="0" borderId="0" xfId="51" applyFont="1" applyFill="1" applyBorder="1" applyAlignment="1"/>
    <xf numFmtId="13" fontId="18" fillId="0" borderId="0" xfId="50" applyNumberFormat="1" applyFont="1" applyFill="1" applyBorder="1" applyAlignment="1"/>
    <xf numFmtId="0" fontId="18" fillId="0" borderId="0" xfId="47" applyFont="1" applyFill="1" applyBorder="1" applyAlignment="1">
      <alignment horizontal="center"/>
    </xf>
    <xf numFmtId="0" fontId="18" fillId="0" borderId="0" xfId="46" applyFont="1" applyFill="1" applyBorder="1" applyAlignment="1">
      <alignment horizontal="center" vertical="center"/>
    </xf>
    <xf numFmtId="44" fontId="18" fillId="0" borderId="0" xfId="46" applyNumberFormat="1" applyFont="1" applyFill="1" applyBorder="1" applyAlignment="1"/>
    <xf numFmtId="0" fontId="18" fillId="0" borderId="0" xfId="46" applyFont="1" applyFill="1" applyBorder="1" applyAlignment="1">
      <alignment horizontal="right"/>
    </xf>
    <xf numFmtId="0" fontId="18" fillId="0" borderId="0" xfId="52" applyFont="1" applyFill="1" applyBorder="1" applyAlignment="1">
      <alignment horizontal="center" vertical="center"/>
    </xf>
    <xf numFmtId="167" fontId="18" fillId="0" borderId="0" xfId="49" applyFont="1" applyFill="1" applyBorder="1" applyAlignment="1">
      <alignment horizontal="center" vertical="center"/>
    </xf>
    <xf numFmtId="173" fontId="18" fillId="0" borderId="0" xfId="46" applyNumberFormat="1" applyFont="1" applyFill="1" applyBorder="1" applyAlignment="1"/>
    <xf numFmtId="43" fontId="18" fillId="0" borderId="0" xfId="46" applyNumberFormat="1" applyFont="1" applyFill="1" applyBorder="1" applyAlignment="1"/>
    <xf numFmtId="43" fontId="18" fillId="0" borderId="0" xfId="46" applyNumberFormat="1" applyFont="1" applyFill="1" applyBorder="1" applyAlignment="1">
      <alignment horizontal="left" wrapText="1"/>
    </xf>
    <xf numFmtId="0" fontId="18" fillId="0" borderId="0" xfId="46" applyFont="1" applyFill="1" applyBorder="1" applyAlignment="1">
      <alignment horizontal="left" wrapText="1"/>
    </xf>
    <xf numFmtId="4" fontId="18" fillId="0" borderId="0" xfId="50" applyNumberFormat="1" applyFont="1" applyFill="1" applyBorder="1" applyAlignment="1"/>
    <xf numFmtId="172" fontId="18" fillId="0" borderId="0" xfId="47" applyNumberFormat="1" applyFont="1" applyFill="1" applyBorder="1" applyAlignment="1"/>
    <xf numFmtId="4" fontId="18" fillId="0" borderId="0" xfId="52" applyNumberFormat="1" applyFont="1" applyFill="1" applyBorder="1" applyAlignment="1">
      <alignment horizontal="center"/>
    </xf>
    <xf numFmtId="43" fontId="18" fillId="0" borderId="0" xfId="50" applyNumberFormat="1" applyFont="1" applyFill="1" applyBorder="1" applyAlignment="1">
      <alignment vertical="center"/>
    </xf>
    <xf numFmtId="0" fontId="18" fillId="0" borderId="0" xfId="46" applyFont="1" applyFill="1" applyBorder="1" applyAlignment="1">
      <alignment horizontal="center"/>
    </xf>
    <xf numFmtId="174" fontId="18" fillId="0" borderId="0" xfId="50" applyNumberFormat="1" applyFont="1" applyFill="1" applyBorder="1" applyAlignment="1"/>
    <xf numFmtId="0" fontId="20" fillId="35" borderId="209" xfId="0" quotePrefix="1" applyNumberFormat="1" applyFont="1" applyFill="1" applyBorder="1" applyAlignment="1" applyProtection="1">
      <alignment horizontal="left" vertical="top"/>
    </xf>
    <xf numFmtId="0" fontId="34" fillId="0" borderId="0" xfId="0" applyNumberFormat="1" applyFont="1" applyFill="1" applyBorder="1" applyAlignment="1" applyProtection="1"/>
    <xf numFmtId="0" fontId="40" fillId="0" borderId="0" xfId="0" applyNumberFormat="1" applyFont="1" applyFill="1" applyBorder="1" applyAlignment="1" applyProtection="1"/>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42" fillId="0" borderId="60" xfId="0" applyFont="1" applyBorder="1" applyAlignment="1">
      <alignment vertical="center"/>
    </xf>
    <xf numFmtId="0" fontId="42" fillId="0" borderId="204" xfId="0" applyFont="1" applyBorder="1" applyAlignment="1">
      <alignment vertical="center"/>
    </xf>
    <xf numFmtId="0" fontId="42" fillId="0" borderId="32" xfId="0" applyNumberFormat="1" applyFont="1" applyFill="1" applyBorder="1" applyAlignment="1" applyProtection="1">
      <alignment horizontal="center" vertical="center"/>
    </xf>
    <xf numFmtId="0" fontId="42" fillId="0" borderId="0" xfId="0" applyNumberFormat="1" applyFont="1" applyFill="1" applyBorder="1" applyAlignment="1" applyProtection="1">
      <alignment horizontal="center" vertical="center"/>
    </xf>
    <xf numFmtId="0" fontId="42" fillId="0" borderId="0" xfId="0" applyNumberFormat="1" applyFont="1" applyFill="1" applyBorder="1" applyAlignment="1" applyProtection="1">
      <alignment vertical="center"/>
    </xf>
    <xf numFmtId="0" fontId="42" fillId="0" borderId="33" xfId="0" applyNumberFormat="1" applyFont="1" applyFill="1" applyBorder="1" applyAlignment="1" applyProtection="1">
      <alignment horizontal="center" vertical="center"/>
    </xf>
    <xf numFmtId="0" fontId="40" fillId="0" borderId="32" xfId="0" applyNumberFormat="1" applyFont="1" applyFill="1" applyBorder="1" applyAlignment="1" applyProtection="1"/>
    <xf numFmtId="0" fontId="40" fillId="0" borderId="33" xfId="0" applyNumberFormat="1" applyFont="1" applyFill="1" applyBorder="1" applyAlignment="1" applyProtection="1">
      <alignment vertical="center"/>
    </xf>
    <xf numFmtId="169" fontId="45" fillId="0" borderId="0" xfId="0" applyNumberFormat="1" applyFont="1" applyFill="1" applyBorder="1" applyAlignment="1" applyProtection="1">
      <alignment vertical="center"/>
    </xf>
    <xf numFmtId="0" fontId="42" fillId="0" borderId="40" xfId="0" quotePrefix="1" applyNumberFormat="1" applyFont="1" applyFill="1" applyBorder="1" applyAlignment="1" applyProtection="1">
      <alignment horizontal="left" vertical="center" wrapText="1"/>
    </xf>
    <xf numFmtId="0" fontId="42" fillId="33" borderId="40" xfId="0" quotePrefix="1" applyNumberFormat="1" applyFont="1" applyFill="1" applyBorder="1" applyAlignment="1" applyProtection="1">
      <alignment horizontal="left" vertical="center"/>
    </xf>
    <xf numFmtId="0" fontId="42" fillId="0" borderId="40" xfId="0" quotePrefix="1" applyNumberFormat="1" applyFont="1" applyFill="1" applyBorder="1" applyAlignment="1" applyProtection="1">
      <alignment vertical="center"/>
    </xf>
    <xf numFmtId="0" fontId="42" fillId="33" borderId="59" xfId="0" quotePrefix="1" applyNumberFormat="1" applyFont="1" applyFill="1" applyBorder="1" applyAlignment="1" applyProtection="1">
      <alignment horizontal="right" vertical="center"/>
    </xf>
    <xf numFmtId="0" fontId="40" fillId="0" borderId="0" xfId="0" applyFont="1"/>
    <xf numFmtId="0" fontId="40" fillId="33" borderId="76" xfId="0" quotePrefix="1" applyNumberFormat="1" applyFont="1" applyFill="1" applyBorder="1" applyAlignment="1" applyProtection="1">
      <alignment horizontal="left" vertical="top"/>
    </xf>
    <xf numFmtId="169" fontId="40" fillId="0" borderId="0" xfId="0" applyNumberFormat="1" applyFont="1" applyFill="1" applyBorder="1" applyAlignment="1" applyProtection="1">
      <alignment vertical="center"/>
    </xf>
    <xf numFmtId="0" fontId="40" fillId="0" borderId="0" xfId="0" applyFont="1" applyFill="1"/>
    <xf numFmtId="0" fontId="40" fillId="0" borderId="32" xfId="0" applyFont="1" applyBorder="1"/>
    <xf numFmtId="0" fontId="40" fillId="0" borderId="0" xfId="0" applyFont="1" applyBorder="1" applyAlignment="1">
      <alignment vertical="center"/>
    </xf>
    <xf numFmtId="0" fontId="40" fillId="33" borderId="14" xfId="0" quotePrefix="1" applyFont="1" applyFill="1" applyBorder="1" applyAlignment="1">
      <alignment horizontal="left" vertical="top"/>
    </xf>
    <xf numFmtId="0" fontId="40" fillId="0" borderId="0" xfId="0" applyFont="1" applyFill="1" applyBorder="1" applyAlignment="1">
      <alignment vertical="center" wrapText="1"/>
    </xf>
    <xf numFmtId="0" fontId="42" fillId="0" borderId="40" xfId="0" quotePrefix="1" applyFont="1" applyFill="1" applyBorder="1" applyAlignment="1">
      <alignment horizontal="left" vertical="center" wrapText="1"/>
    </xf>
    <xf numFmtId="0" fontId="42" fillId="33" borderId="40" xfId="0" quotePrefix="1" applyFont="1" applyFill="1" applyBorder="1" applyAlignment="1">
      <alignment horizontal="left" vertical="center"/>
    </xf>
    <xf numFmtId="0" fontId="40" fillId="33" borderId="76" xfId="0" quotePrefix="1" applyFont="1" applyFill="1" applyBorder="1" applyAlignment="1">
      <alignment horizontal="left" vertical="top"/>
    </xf>
    <xf numFmtId="169" fontId="40" fillId="0" borderId="62" xfId="0" applyNumberFormat="1" applyFont="1" applyBorder="1" applyAlignment="1">
      <alignment horizontal="right" vertical="center"/>
    </xf>
    <xf numFmtId="169" fontId="40" fillId="0" borderId="0" xfId="0" applyNumberFormat="1" applyFont="1" applyBorder="1" applyAlignment="1">
      <alignment vertical="center"/>
    </xf>
    <xf numFmtId="169" fontId="40" fillId="0" borderId="33" xfId="0" applyNumberFormat="1" applyFont="1" applyFill="1" applyBorder="1" applyAlignment="1" applyProtection="1">
      <alignment horizontal="right" vertical="center"/>
    </xf>
    <xf numFmtId="0" fontId="50" fillId="0" borderId="0" xfId="0" applyFont="1"/>
    <xf numFmtId="0" fontId="42" fillId="0" borderId="21" xfId="0" quotePrefix="1" applyNumberFormat="1" applyFont="1" applyFill="1" applyBorder="1" applyAlignment="1" applyProtection="1">
      <alignment horizontal="left" vertical="center" wrapText="1"/>
    </xf>
    <xf numFmtId="169" fontId="48" fillId="41" borderId="20" xfId="0" applyNumberFormat="1" applyFont="1" applyFill="1" applyBorder="1" applyAlignment="1" applyProtection="1">
      <alignment horizontal="right" vertical="center"/>
    </xf>
    <xf numFmtId="0" fontId="42" fillId="0" borderId="20" xfId="0" quotePrefix="1" applyNumberFormat="1" applyFont="1" applyFill="1" applyBorder="1" applyAlignment="1" applyProtection="1">
      <alignment horizontal="left" vertical="center" wrapText="1"/>
    </xf>
    <xf numFmtId="0" fontId="40" fillId="0" borderId="37" xfId="0" quotePrefix="1" applyNumberFormat="1" applyFont="1" applyFill="1" applyBorder="1" applyAlignment="1" applyProtection="1">
      <alignment horizontal="left" vertical="center" wrapText="1"/>
    </xf>
    <xf numFmtId="0" fontId="42" fillId="0" borderId="0" xfId="0" quotePrefix="1" applyNumberFormat="1" applyFont="1" applyFill="1" applyBorder="1" applyAlignment="1" applyProtection="1">
      <alignment horizontal="left" vertical="center" wrapText="1"/>
    </xf>
    <xf numFmtId="3" fontId="40" fillId="0" borderId="33" xfId="0" applyNumberFormat="1" applyFont="1" applyFill="1" applyBorder="1" applyAlignment="1" applyProtection="1">
      <alignment horizontal="right" vertical="center"/>
    </xf>
    <xf numFmtId="0" fontId="40" fillId="33" borderId="0" xfId="0" quotePrefix="1" applyFont="1" applyFill="1" applyBorder="1" applyAlignment="1">
      <alignment horizontal="left" vertical="top"/>
    </xf>
    <xf numFmtId="3" fontId="19" fillId="36" borderId="208" xfId="0" applyNumberFormat="1" applyFont="1" applyFill="1" applyBorder="1" applyAlignment="1" applyProtection="1">
      <alignment horizontal="right"/>
    </xf>
    <xf numFmtId="169" fontId="19" fillId="40" borderId="205" xfId="0" applyNumberFormat="1" applyFont="1" applyFill="1" applyBorder="1" applyAlignment="1" applyProtection="1">
      <alignment horizontal="right"/>
    </xf>
    <xf numFmtId="0" fontId="20" fillId="0" borderId="96" xfId="0" quotePrefix="1" applyNumberFormat="1" applyFont="1" applyFill="1" applyBorder="1" applyAlignment="1" applyProtection="1">
      <alignment horizontal="left" vertical="top"/>
    </xf>
    <xf numFmtId="0" fontId="27" fillId="39" borderId="93" xfId="0" quotePrefix="1" applyNumberFormat="1" applyFont="1" applyFill="1" applyBorder="1" applyAlignment="1" applyProtection="1">
      <alignment horizontal="left" vertical="top" wrapText="1"/>
    </xf>
    <xf numFmtId="171" fontId="19" fillId="37" borderId="93" xfId="0" quotePrefix="1" applyNumberFormat="1" applyFont="1" applyFill="1" applyBorder="1" applyAlignment="1" applyProtection="1">
      <alignment horizontal="right"/>
    </xf>
    <xf numFmtId="169" fontId="19" fillId="40" borderId="94" xfId="0" applyNumberFormat="1" applyFont="1" applyFill="1" applyBorder="1" applyAlignment="1" applyProtection="1">
      <alignment horizontal="right"/>
    </xf>
    <xf numFmtId="0" fontId="19" fillId="40" borderId="96" xfId="0" quotePrefix="1" applyNumberFormat="1" applyFont="1" applyFill="1" applyBorder="1" applyAlignment="1" applyProtection="1">
      <alignment horizontal="right"/>
    </xf>
    <xf numFmtId="169" fontId="19" fillId="40" borderId="93" xfId="0" applyNumberFormat="1" applyFont="1" applyFill="1" applyBorder="1" applyAlignment="1" applyProtection="1">
      <alignment horizontal="right"/>
    </xf>
    <xf numFmtId="0" fontId="19" fillId="40" borderId="93" xfId="0" quotePrefix="1" applyNumberFormat="1" applyFont="1" applyFill="1" applyBorder="1" applyAlignment="1" applyProtection="1">
      <alignment horizontal="right"/>
    </xf>
    <xf numFmtId="0" fontId="19" fillId="40" borderId="94" xfId="0" quotePrefix="1" applyNumberFormat="1" applyFont="1" applyFill="1" applyBorder="1" applyAlignment="1" applyProtection="1">
      <alignment horizontal="right"/>
    </xf>
    <xf numFmtId="0" fontId="19" fillId="0" borderId="61" xfId="0" quotePrefix="1" applyNumberFormat="1" applyFont="1" applyFill="1" applyBorder="1" applyAlignment="1" applyProtection="1">
      <alignment horizontal="left" vertical="top" wrapText="1"/>
    </xf>
    <xf numFmtId="0" fontId="30" fillId="33" borderId="0" xfId="0" quotePrefix="1" applyFont="1" applyFill="1" applyBorder="1" applyAlignment="1">
      <alignment horizontal="left" vertical="top"/>
    </xf>
    <xf numFmtId="0" fontId="31" fillId="39" borderId="0" xfId="0" quotePrefix="1" applyFont="1" applyFill="1" applyBorder="1" applyAlignment="1">
      <alignment horizontal="left" vertical="center" wrapText="1"/>
    </xf>
    <xf numFmtId="0" fontId="30" fillId="0" borderId="0" xfId="0" quotePrefix="1" applyFont="1" applyBorder="1" applyAlignment="1">
      <alignment horizontal="left" vertical="center" wrapText="1"/>
    </xf>
    <xf numFmtId="171" fontId="30" fillId="0" borderId="0" xfId="0" quotePrefix="1" applyNumberFormat="1" applyFont="1" applyBorder="1" applyAlignment="1">
      <alignment vertical="center" wrapText="1"/>
    </xf>
    <xf numFmtId="3" fontId="30" fillId="0" borderId="0" xfId="0" applyNumberFormat="1" applyFont="1" applyBorder="1" applyAlignment="1">
      <alignment horizontal="right" vertical="center"/>
    </xf>
    <xf numFmtId="169" fontId="30" fillId="0" borderId="0" xfId="0" applyNumberFormat="1" applyFont="1" applyBorder="1" applyAlignment="1">
      <alignment horizontal="right" vertical="center"/>
    </xf>
    <xf numFmtId="0" fontId="30" fillId="0" borderId="0" xfId="0" applyFont="1" applyBorder="1"/>
    <xf numFmtId="0" fontId="23" fillId="0" borderId="213" xfId="0" quotePrefix="1" applyFont="1" applyFill="1" applyBorder="1" applyAlignment="1">
      <alignment horizontal="left" vertical="center" wrapText="1"/>
    </xf>
    <xf numFmtId="0" fontId="19" fillId="0" borderId="208" xfId="0" quotePrefix="1" applyNumberFormat="1" applyFont="1" applyFill="1" applyBorder="1" applyAlignment="1" applyProtection="1">
      <alignment horizontal="left" vertical="top"/>
    </xf>
    <xf numFmtId="0" fontId="19" fillId="0" borderId="204" xfId="0" quotePrefix="1" applyNumberFormat="1" applyFont="1" applyFill="1" applyBorder="1" applyAlignment="1" applyProtection="1">
      <alignment horizontal="left" vertical="top"/>
    </xf>
    <xf numFmtId="0" fontId="19" fillId="40" borderId="211" xfId="0" quotePrefix="1" applyNumberFormat="1" applyFont="1" applyFill="1" applyBorder="1" applyAlignment="1" applyProtection="1">
      <alignment horizontal="right"/>
    </xf>
    <xf numFmtId="0" fontId="20" fillId="35" borderId="209" xfId="0" quotePrefix="1" applyFont="1" applyFill="1" applyBorder="1" applyAlignment="1">
      <alignment horizontal="left" vertical="top"/>
    </xf>
    <xf numFmtId="0" fontId="20" fillId="0" borderId="209" xfId="0" quotePrefix="1" applyFont="1" applyFill="1" applyBorder="1" applyAlignment="1">
      <alignment horizontal="left" vertical="top"/>
    </xf>
    <xf numFmtId="0" fontId="19" fillId="40" borderId="208" xfId="0" quotePrefix="1" applyFont="1" applyFill="1" applyBorder="1" applyAlignment="1">
      <alignment horizontal="right"/>
    </xf>
    <xf numFmtId="169" fontId="19" fillId="40" borderId="209" xfId="0" applyNumberFormat="1" applyFont="1" applyFill="1" applyBorder="1" applyAlignment="1">
      <alignment horizontal="right"/>
    </xf>
    <xf numFmtId="0" fontId="19" fillId="40" borderId="210" xfId="0" quotePrefix="1" applyFont="1" applyFill="1" applyBorder="1" applyAlignment="1">
      <alignment horizontal="right"/>
    </xf>
    <xf numFmtId="169" fontId="19" fillId="40" borderId="210" xfId="0" quotePrefix="1" applyNumberFormat="1" applyFont="1" applyFill="1" applyBorder="1" applyAlignment="1" applyProtection="1">
      <alignment horizontal="right"/>
    </xf>
    <xf numFmtId="0" fontId="20" fillId="0" borderId="214" xfId="0" quotePrefix="1" applyNumberFormat="1" applyFont="1" applyFill="1" applyBorder="1" applyAlignment="1" applyProtection="1">
      <alignment horizontal="left" vertical="top"/>
    </xf>
    <xf numFmtId="169" fontId="19" fillId="0" borderId="51" xfId="0" applyNumberFormat="1" applyFont="1" applyFill="1" applyBorder="1" applyAlignment="1" applyProtection="1">
      <alignment horizontal="right"/>
    </xf>
    <xf numFmtId="0" fontId="19" fillId="35" borderId="96" xfId="0" quotePrefix="1" applyNumberFormat="1" applyFont="1" applyFill="1" applyBorder="1" applyAlignment="1" applyProtection="1">
      <alignment horizontal="left" vertical="top" wrapText="1"/>
    </xf>
    <xf numFmtId="171" fontId="19" fillId="37" borderId="95" xfId="0" quotePrefix="1" applyNumberFormat="1" applyFont="1" applyFill="1" applyBorder="1" applyAlignment="1" applyProtection="1">
      <alignment horizontal="right"/>
    </xf>
    <xf numFmtId="0" fontId="40" fillId="33" borderId="173" xfId="0" quotePrefix="1" applyFont="1" applyFill="1" applyBorder="1" applyAlignment="1">
      <alignment horizontal="left" vertical="top"/>
    </xf>
    <xf numFmtId="0" fontId="42" fillId="0" borderId="206" xfId="0" quotePrefix="1" applyFont="1" applyFill="1" applyBorder="1" applyAlignment="1">
      <alignment horizontal="left" vertical="center" wrapText="1"/>
    </xf>
    <xf numFmtId="0" fontId="48" fillId="0" borderId="60" xfId="0" quotePrefix="1" applyFont="1" applyFill="1" applyBorder="1" applyAlignment="1">
      <alignment horizontal="left" vertical="center" wrapText="1"/>
    </xf>
    <xf numFmtId="0" fontId="42" fillId="0" borderId="161" xfId="0" quotePrefix="1" applyFont="1" applyFill="1" applyBorder="1" applyAlignment="1">
      <alignment horizontal="left" vertical="center" wrapText="1"/>
    </xf>
    <xf numFmtId="0" fontId="42" fillId="0" borderId="168" xfId="0" quotePrefix="1" applyNumberFormat="1" applyFont="1" applyFill="1" applyBorder="1" applyAlignment="1" applyProtection="1">
      <alignment horizontal="left" vertical="center" wrapText="1"/>
    </xf>
    <xf numFmtId="0" fontId="42" fillId="0" borderId="209" xfId="0" quotePrefix="1" applyFont="1" applyFill="1" applyBorder="1" applyAlignment="1">
      <alignment horizontal="left" vertical="center" wrapText="1"/>
    </xf>
    <xf numFmtId="0" fontId="22" fillId="0" borderId="18" xfId="0" quotePrefix="1" applyNumberFormat="1" applyFont="1" applyFill="1" applyBorder="1" applyAlignment="1" applyProtection="1">
      <alignment horizontal="left" vertical="top" wrapText="1"/>
    </xf>
    <xf numFmtId="0" fontId="54" fillId="33" borderId="18" xfId="0" quotePrefix="1"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vertical="center"/>
    </xf>
    <xf numFmtId="169" fontId="19" fillId="0" borderId="95" xfId="0" applyNumberFormat="1" applyFont="1" applyFill="1" applyBorder="1" applyAlignment="1" applyProtection="1">
      <alignment horizontal="right"/>
    </xf>
    <xf numFmtId="169" fontId="19" fillId="0" borderId="27" xfId="0" applyNumberFormat="1" applyFont="1" applyFill="1" applyBorder="1" applyAlignment="1" applyProtection="1">
      <alignment horizontal="right"/>
    </xf>
    <xf numFmtId="0" fontId="34" fillId="35" borderId="160" xfId="0" quotePrefix="1" applyNumberFormat="1" applyFont="1" applyFill="1" applyBorder="1" applyAlignment="1" applyProtection="1">
      <alignment horizontal="left" vertical="top" wrapText="1"/>
    </xf>
    <xf numFmtId="0" fontId="34" fillId="35" borderId="10" xfId="0" quotePrefix="1" applyNumberFormat="1" applyFont="1" applyFill="1" applyBorder="1" applyAlignment="1" applyProtection="1">
      <alignment horizontal="left" vertical="top" wrapText="1"/>
    </xf>
    <xf numFmtId="0" fontId="54" fillId="0" borderId="40" xfId="0" quotePrefix="1" applyNumberFormat="1" applyFont="1" applyFill="1" applyBorder="1" applyAlignment="1" applyProtection="1">
      <alignment horizontal="left" vertical="top" wrapText="1"/>
    </xf>
    <xf numFmtId="0" fontId="19" fillId="35" borderId="38" xfId="0" quotePrefix="1" applyFont="1" applyFill="1" applyBorder="1" applyAlignment="1">
      <alignment horizontal="left" vertical="top" wrapText="1"/>
    </xf>
    <xf numFmtId="171" fontId="34" fillId="37" borderId="38" xfId="0" quotePrefix="1" applyNumberFormat="1" applyFont="1" applyFill="1" applyBorder="1" applyAlignment="1">
      <alignment horizontal="right"/>
    </xf>
    <xf numFmtId="171" fontId="34" fillId="37" borderId="208" xfId="0" quotePrefix="1" applyNumberFormat="1" applyFont="1" applyFill="1" applyBorder="1" applyAlignment="1">
      <alignment horizontal="right"/>
    </xf>
    <xf numFmtId="0" fontId="30" fillId="0" borderId="47" xfId="0" quotePrefix="1" applyFont="1" applyBorder="1" applyAlignment="1">
      <alignment horizontal="left" vertical="center" wrapText="1"/>
    </xf>
    <xf numFmtId="0" fontId="34" fillId="35" borderId="117" xfId="0" quotePrefix="1" applyNumberFormat="1" applyFont="1" applyFill="1" applyBorder="1" applyAlignment="1" applyProtection="1">
      <alignment horizontal="left" vertical="top" wrapText="1"/>
    </xf>
    <xf numFmtId="0" fontId="34" fillId="35" borderId="60" xfId="0" quotePrefix="1" applyNumberFormat="1" applyFont="1" applyFill="1" applyBorder="1" applyAlignment="1" applyProtection="1">
      <alignment horizontal="left" vertical="top" wrapText="1"/>
    </xf>
    <xf numFmtId="0" fontId="27" fillId="39" borderId="40" xfId="0" quotePrefix="1" applyNumberFormat="1" applyFont="1" applyFill="1" applyBorder="1" applyAlignment="1" applyProtection="1">
      <alignment horizontal="left" vertical="top" wrapText="1"/>
    </xf>
    <xf numFmtId="0" fontId="54" fillId="33" borderId="40" xfId="0" quotePrefix="1" applyNumberFormat="1" applyFont="1" applyFill="1" applyBorder="1" applyAlignment="1" applyProtection="1">
      <alignment horizontal="left" vertical="top"/>
    </xf>
    <xf numFmtId="0" fontId="34" fillId="35" borderId="61" xfId="0" quotePrefix="1" applyNumberFormat="1" applyFont="1" applyFill="1" applyBorder="1" applyAlignment="1" applyProtection="1">
      <alignment horizontal="left" vertical="top" wrapText="1"/>
    </xf>
    <xf numFmtId="0" fontId="27" fillId="0" borderId="208" xfId="0" quotePrefix="1" applyNumberFormat="1" applyFont="1" applyFill="1" applyBorder="1" applyAlignment="1" applyProtection="1">
      <alignment horizontal="left" vertical="top"/>
    </xf>
    <xf numFmtId="0" fontId="20" fillId="0" borderId="206" xfId="0" quotePrefix="1" applyNumberFormat="1" applyFont="1" applyFill="1" applyBorder="1" applyAlignment="1" applyProtection="1">
      <alignment horizontal="left" vertical="top"/>
    </xf>
    <xf numFmtId="0" fontId="19" fillId="36" borderId="210" xfId="0" applyNumberFormat="1" applyFont="1" applyFill="1" applyBorder="1" applyAlignment="1" applyProtection="1">
      <alignment horizontal="right"/>
    </xf>
    <xf numFmtId="0" fontId="19" fillId="35" borderId="209" xfId="0" quotePrefix="1" applyNumberFormat="1" applyFont="1" applyFill="1" applyBorder="1" applyAlignment="1" applyProtection="1">
      <alignment horizontal="left" vertical="top"/>
    </xf>
    <xf numFmtId="169" fontId="19" fillId="36" borderId="210" xfId="0" applyNumberFormat="1" applyFont="1" applyFill="1" applyBorder="1" applyAlignment="1" applyProtection="1">
      <alignment horizontal="right"/>
    </xf>
    <xf numFmtId="0" fontId="34" fillId="0" borderId="208" xfId="0" quotePrefix="1" applyNumberFormat="1" applyFont="1" applyFill="1" applyBorder="1" applyAlignment="1" applyProtection="1">
      <alignment horizontal="left" vertical="top" wrapText="1"/>
    </xf>
    <xf numFmtId="3" fontId="34" fillId="0" borderId="62" xfId="0" applyNumberFormat="1" applyFont="1" applyFill="1" applyBorder="1" applyAlignment="1" applyProtection="1">
      <alignment horizontal="right"/>
    </xf>
    <xf numFmtId="0" fontId="19" fillId="35" borderId="89" xfId="0" quotePrefix="1" applyNumberFormat="1" applyFont="1" applyFill="1" applyBorder="1" applyAlignment="1" applyProtection="1">
      <alignment horizontal="left" vertical="top" wrapText="1"/>
    </xf>
    <xf numFmtId="0" fontId="35" fillId="35" borderId="160" xfId="0" quotePrefix="1" applyFont="1" applyFill="1" applyBorder="1" applyAlignment="1">
      <alignment horizontal="left" vertical="top"/>
    </xf>
    <xf numFmtId="0" fontId="35" fillId="35" borderId="208" xfId="0" quotePrefix="1" applyFont="1" applyFill="1" applyBorder="1" applyAlignment="1">
      <alignment horizontal="left" vertical="top"/>
    </xf>
    <xf numFmtId="0" fontId="35" fillId="35" borderId="61" xfId="0" quotePrefix="1" applyFont="1" applyFill="1" applyBorder="1" applyAlignment="1">
      <alignment horizontal="left" vertical="top" wrapText="1"/>
    </xf>
    <xf numFmtId="0" fontId="56" fillId="39" borderId="10" xfId="0" quotePrefix="1" applyNumberFormat="1" applyFont="1" applyFill="1" applyBorder="1" applyAlignment="1" applyProtection="1">
      <alignment horizontal="left" vertical="top" wrapText="1"/>
    </xf>
    <xf numFmtId="0" fontId="34" fillId="35" borderId="45" xfId="0" quotePrefix="1" applyNumberFormat="1" applyFont="1" applyFill="1" applyBorder="1" applyAlignment="1" applyProtection="1">
      <alignment horizontal="left" vertical="top"/>
    </xf>
    <xf numFmtId="169" fontId="19" fillId="40" borderId="87" xfId="0" applyNumberFormat="1" applyFont="1" applyFill="1" applyBorder="1" applyAlignment="1" applyProtection="1">
      <alignment horizontal="right"/>
    </xf>
    <xf numFmtId="0" fontId="57" fillId="0" borderId="152" xfId="0" quotePrefix="1" applyFont="1" applyFill="1" applyBorder="1" applyAlignment="1">
      <alignment horizontal="left" vertical="center" wrapText="1"/>
    </xf>
    <xf numFmtId="0" fontId="27" fillId="39" borderId="208" xfId="0" quotePrefix="1" applyNumberFormat="1" applyFont="1" applyFill="1" applyBorder="1" applyAlignment="1" applyProtection="1">
      <alignment horizontal="left" vertical="top" wrapText="1"/>
    </xf>
    <xf numFmtId="169" fontId="19" fillId="36" borderId="45" xfId="0" applyNumberFormat="1" applyFont="1" applyFill="1" applyBorder="1" applyAlignment="1" applyProtection="1">
      <alignment horizontal="right"/>
    </xf>
    <xf numFmtId="169" fontId="40" fillId="0" borderId="33" xfId="0" applyNumberFormat="1" applyFont="1" applyFill="1" applyBorder="1" applyAlignment="1">
      <alignment horizontal="right" vertical="center"/>
    </xf>
    <xf numFmtId="0" fontId="54" fillId="33" borderId="40" xfId="0" quotePrefix="1" applyNumberFormat="1" applyFont="1" applyFill="1" applyBorder="1" applyAlignment="1" applyProtection="1">
      <alignment horizontal="left" vertical="top" wrapText="1"/>
    </xf>
    <xf numFmtId="0" fontId="34" fillId="35" borderId="160" xfId="0" quotePrefix="1" applyNumberFormat="1" applyFont="1" applyFill="1" applyBorder="1" applyAlignment="1" applyProtection="1">
      <alignment horizontal="left" vertical="top"/>
    </xf>
    <xf numFmtId="0" fontId="19" fillId="35" borderId="214" xfId="0" quotePrefix="1" applyNumberFormat="1" applyFont="1" applyFill="1" applyBorder="1" applyAlignment="1" applyProtection="1">
      <alignment horizontal="left" vertical="top"/>
    </xf>
    <xf numFmtId="169" fontId="19" fillId="36" borderId="205" xfId="0" applyNumberFormat="1" applyFont="1" applyFill="1" applyBorder="1" applyAlignment="1" applyProtection="1">
      <alignment horizontal="right"/>
    </xf>
    <xf numFmtId="0" fontId="20" fillId="0" borderId="215" xfId="0" quotePrefix="1" applyNumberFormat="1" applyFont="1" applyFill="1" applyBorder="1" applyAlignment="1" applyProtection="1">
      <alignment horizontal="left" vertical="top"/>
    </xf>
    <xf numFmtId="3" fontId="19" fillId="36" borderId="99" xfId="0" applyNumberFormat="1" applyFont="1" applyFill="1" applyBorder="1" applyAlignment="1" applyProtection="1">
      <alignment horizontal="right"/>
    </xf>
    <xf numFmtId="3" fontId="19" fillId="36" borderId="47" xfId="0" applyNumberFormat="1" applyFont="1" applyFill="1" applyBorder="1" applyAlignment="1" applyProtection="1">
      <alignment horizontal="right"/>
    </xf>
    <xf numFmtId="169" fontId="19" fillId="40" borderId="208" xfId="0" applyNumberFormat="1" applyFont="1" applyFill="1" applyBorder="1" applyAlignment="1">
      <alignment horizontal="right"/>
    </xf>
    <xf numFmtId="3" fontId="19" fillId="36" borderId="88" xfId="0" applyNumberFormat="1" applyFont="1" applyFill="1" applyBorder="1" applyAlignment="1" applyProtection="1">
      <alignment horizontal="right"/>
    </xf>
    <xf numFmtId="0" fontId="19" fillId="40" borderId="214" xfId="0" quotePrefix="1" applyNumberFormat="1" applyFont="1" applyFill="1" applyBorder="1" applyAlignment="1" applyProtection="1">
      <alignment horizontal="right"/>
    </xf>
    <xf numFmtId="0" fontId="34" fillId="35" borderId="38" xfId="0" quotePrefix="1" applyNumberFormat="1" applyFont="1" applyFill="1" applyBorder="1" applyAlignment="1" applyProtection="1">
      <alignment horizontal="left" vertical="top" wrapText="1"/>
    </xf>
    <xf numFmtId="169" fontId="58" fillId="34" borderId="89" xfId="0" applyNumberFormat="1" applyFont="1" applyFill="1" applyBorder="1" applyAlignment="1">
      <alignment horizontal="right"/>
    </xf>
    <xf numFmtId="0" fontId="54" fillId="0" borderId="40" xfId="0" quotePrefix="1" applyNumberFormat="1" applyFont="1" applyFill="1" applyBorder="1" applyAlignment="1" applyProtection="1">
      <alignment horizontal="left" vertical="top"/>
    </xf>
    <xf numFmtId="0" fontId="34" fillId="0" borderId="61" xfId="0" quotePrefix="1" applyNumberFormat="1" applyFont="1" applyFill="1" applyBorder="1" applyAlignment="1" applyProtection="1">
      <alignment horizontal="left" vertical="top"/>
    </xf>
    <xf numFmtId="0" fontId="34" fillId="0" borderId="208" xfId="0" quotePrefix="1" applyNumberFormat="1" applyFont="1" applyFill="1" applyBorder="1" applyAlignment="1" applyProtection="1">
      <alignment horizontal="left" vertical="top"/>
    </xf>
    <xf numFmtId="169" fontId="19" fillId="40" borderId="214" xfId="0" applyNumberFormat="1" applyFont="1" applyFill="1" applyBorder="1" applyAlignment="1" applyProtection="1">
      <alignment horizontal="right"/>
    </xf>
    <xf numFmtId="171" fontId="24" fillId="37" borderId="208" xfId="0" quotePrefix="1" applyNumberFormat="1" applyFont="1" applyFill="1" applyBorder="1" applyAlignment="1">
      <alignment horizontal="right"/>
    </xf>
    <xf numFmtId="0" fontId="24" fillId="0" borderId="209" xfId="0" quotePrefix="1" applyFont="1" applyFill="1" applyBorder="1" applyAlignment="1">
      <alignment horizontal="left" vertical="top"/>
    </xf>
    <xf numFmtId="0" fontId="24" fillId="0" borderId="214" xfId="0" quotePrefix="1" applyFont="1" applyFill="1" applyBorder="1" applyAlignment="1">
      <alignment horizontal="left" vertical="top"/>
    </xf>
    <xf numFmtId="171" fontId="24" fillId="37" borderId="204" xfId="0" quotePrefix="1" applyNumberFormat="1" applyFont="1" applyFill="1" applyBorder="1" applyAlignment="1">
      <alignment horizontal="right"/>
    </xf>
    <xf numFmtId="3" fontId="19" fillId="36" borderId="205" xfId="0" applyNumberFormat="1" applyFont="1" applyFill="1" applyBorder="1" applyAlignment="1" applyProtection="1">
      <alignment horizontal="right"/>
    </xf>
    <xf numFmtId="0" fontId="24" fillId="40" borderId="208" xfId="0" quotePrefix="1" applyFont="1" applyFill="1" applyBorder="1" applyAlignment="1">
      <alignment horizontal="right"/>
    </xf>
    <xf numFmtId="169" fontId="24" fillId="40" borderId="208" xfId="0" applyNumberFormat="1" applyFont="1" applyFill="1" applyBorder="1" applyAlignment="1">
      <alignment horizontal="right"/>
    </xf>
    <xf numFmtId="0" fontId="24" fillId="40" borderId="209" xfId="0" quotePrefix="1" applyFont="1" applyFill="1" applyBorder="1" applyAlignment="1">
      <alignment horizontal="right"/>
    </xf>
    <xf numFmtId="169" fontId="24" fillId="40" borderId="210" xfId="0" applyNumberFormat="1" applyFont="1" applyFill="1" applyBorder="1" applyAlignment="1">
      <alignment horizontal="right"/>
    </xf>
    <xf numFmtId="0" fontId="24" fillId="40" borderId="210" xfId="0" quotePrefix="1" applyFont="1" applyFill="1" applyBorder="1" applyAlignment="1">
      <alignment horizontal="right"/>
    </xf>
    <xf numFmtId="169" fontId="24" fillId="40" borderId="214" xfId="0" applyNumberFormat="1" applyFont="1" applyFill="1" applyBorder="1" applyAlignment="1">
      <alignment horizontal="right"/>
    </xf>
    <xf numFmtId="0" fontId="24" fillId="40" borderId="204" xfId="0" quotePrefix="1" applyFont="1" applyFill="1" applyBorder="1" applyAlignment="1">
      <alignment horizontal="right"/>
    </xf>
    <xf numFmtId="0" fontId="24" fillId="40" borderId="205" xfId="0" quotePrefix="1" applyFont="1" applyFill="1" applyBorder="1" applyAlignment="1">
      <alignment horizontal="right"/>
    </xf>
    <xf numFmtId="3" fontId="34" fillId="36" borderId="62" xfId="0" applyNumberFormat="1" applyFont="1" applyFill="1" applyBorder="1" applyAlignment="1" applyProtection="1">
      <alignment horizontal="right"/>
    </xf>
    <xf numFmtId="3" fontId="34" fillId="36" borderId="43" xfId="0" applyNumberFormat="1" applyFont="1" applyFill="1" applyBorder="1" applyAlignment="1" applyProtection="1">
      <alignment horizontal="right"/>
    </xf>
    <xf numFmtId="0" fontId="20" fillId="35" borderId="214" xfId="0" quotePrefix="1" applyFont="1" applyFill="1" applyBorder="1" applyAlignment="1">
      <alignment horizontal="left" vertical="top"/>
    </xf>
    <xf numFmtId="0" fontId="20" fillId="0" borderId="214" xfId="0" quotePrefix="1" applyFont="1" applyFill="1" applyBorder="1" applyAlignment="1">
      <alignment horizontal="left" vertical="top"/>
    </xf>
    <xf numFmtId="169" fontId="19" fillId="36" borderId="205" xfId="0" applyNumberFormat="1" applyFont="1" applyFill="1" applyBorder="1" applyAlignment="1">
      <alignment horizontal="right"/>
    </xf>
    <xf numFmtId="0" fontId="54" fillId="33" borderId="40" xfId="0" quotePrefix="1" applyFont="1" applyFill="1" applyBorder="1" applyAlignment="1">
      <alignment horizontal="left" vertical="top" wrapText="1"/>
    </xf>
    <xf numFmtId="0" fontId="19" fillId="40" borderId="60" xfId="0" quotePrefix="1" applyFont="1" applyFill="1" applyBorder="1" applyAlignment="1">
      <alignment horizontal="right"/>
    </xf>
    <xf numFmtId="169" fontId="19" fillId="40" borderId="62" xfId="0" applyNumberFormat="1" applyFont="1" applyFill="1" applyBorder="1" applyAlignment="1">
      <alignment horizontal="right"/>
    </xf>
    <xf numFmtId="0" fontId="19" fillId="40" borderId="209" xfId="0" quotePrefix="1" applyFont="1" applyFill="1" applyBorder="1" applyAlignment="1">
      <alignment horizontal="right"/>
    </xf>
    <xf numFmtId="169" fontId="19" fillId="40" borderId="214" xfId="0" applyNumberFormat="1" applyFont="1" applyFill="1" applyBorder="1" applyAlignment="1">
      <alignment horizontal="right"/>
    </xf>
    <xf numFmtId="0" fontId="19" fillId="40" borderId="204" xfId="0" quotePrefix="1" applyFont="1" applyFill="1" applyBorder="1" applyAlignment="1">
      <alignment horizontal="right"/>
    </xf>
    <xf numFmtId="0" fontId="19" fillId="40" borderId="205" xfId="0" quotePrefix="1" applyFont="1" applyFill="1" applyBorder="1" applyAlignment="1">
      <alignment horizontal="right"/>
    </xf>
    <xf numFmtId="169" fontId="34" fillId="40" borderId="45" xfId="0" applyNumberFormat="1" applyFont="1" applyFill="1" applyBorder="1" applyAlignment="1" applyProtection="1">
      <alignment horizontal="right"/>
    </xf>
    <xf numFmtId="169" fontId="34" fillId="40" borderId="204" xfId="0" applyNumberFormat="1" applyFont="1" applyFill="1" applyBorder="1" applyAlignment="1" applyProtection="1">
      <alignment horizontal="right"/>
    </xf>
    <xf numFmtId="0" fontId="19" fillId="35" borderId="204" xfId="0" quotePrefix="1" applyFont="1" applyFill="1" applyBorder="1" applyAlignment="1">
      <alignment horizontal="left"/>
    </xf>
    <xf numFmtId="0" fontId="35" fillId="35" borderId="29" xfId="0" quotePrefix="1" applyFont="1" applyFill="1" applyBorder="1" applyAlignment="1">
      <alignment horizontal="left" vertical="top"/>
    </xf>
    <xf numFmtId="0" fontId="34" fillId="35" borderId="61" xfId="0" quotePrefix="1" applyNumberFormat="1" applyFont="1" applyFill="1" applyBorder="1" applyAlignment="1" applyProtection="1">
      <alignment horizontal="left"/>
    </xf>
    <xf numFmtId="3" fontId="19" fillId="0" borderId="165" xfId="0" applyNumberFormat="1" applyFont="1" applyFill="1" applyBorder="1" applyAlignment="1" applyProtection="1">
      <alignment horizontal="right"/>
    </xf>
    <xf numFmtId="0" fontId="48" fillId="0" borderId="213" xfId="0" quotePrefix="1" applyFont="1" applyFill="1" applyBorder="1" applyAlignment="1">
      <alignment horizontal="left" vertical="center" wrapText="1"/>
    </xf>
    <xf numFmtId="169" fontId="19" fillId="0" borderId="114" xfId="0" applyNumberFormat="1" applyFont="1" applyFill="1" applyBorder="1" applyAlignment="1">
      <alignment horizontal="right"/>
    </xf>
    <xf numFmtId="169" fontId="19" fillId="0" borderId="115" xfId="0" applyNumberFormat="1" applyFont="1" applyFill="1" applyBorder="1" applyAlignment="1">
      <alignment horizontal="right"/>
    </xf>
    <xf numFmtId="169" fontId="19" fillId="40" borderId="103" xfId="0" applyNumberFormat="1" applyFont="1" applyFill="1" applyBorder="1" applyAlignment="1">
      <alignment horizontal="right"/>
    </xf>
    <xf numFmtId="0" fontId="19" fillId="40" borderId="40" xfId="0" quotePrefix="1" applyFont="1" applyFill="1" applyBorder="1" applyAlignment="1">
      <alignment horizontal="right"/>
    </xf>
    <xf numFmtId="0" fontId="19" fillId="40" borderId="59" xfId="0" quotePrefix="1" applyFont="1" applyFill="1" applyBorder="1" applyAlignment="1">
      <alignment horizontal="right"/>
    </xf>
    <xf numFmtId="169" fontId="19" fillId="38" borderId="26" xfId="0" applyNumberFormat="1" applyFont="1" applyFill="1" applyBorder="1" applyAlignment="1" applyProtection="1">
      <alignment horizontal="right"/>
    </xf>
    <xf numFmtId="169" fontId="19" fillId="38" borderId="27" xfId="0" applyNumberFormat="1" applyFont="1" applyFill="1" applyBorder="1" applyAlignment="1" applyProtection="1">
      <alignment horizontal="right"/>
    </xf>
    <xf numFmtId="169" fontId="19" fillId="38" borderId="28" xfId="0" applyNumberFormat="1" applyFont="1" applyFill="1" applyBorder="1" applyAlignment="1" applyProtection="1">
      <alignment horizontal="right"/>
    </xf>
    <xf numFmtId="0" fontId="20" fillId="0" borderId="218" xfId="0" quotePrefix="1" applyNumberFormat="1" applyFont="1" applyFill="1" applyBorder="1" applyAlignment="1" applyProtection="1">
      <alignment horizontal="left" vertical="top"/>
    </xf>
    <xf numFmtId="0" fontId="35" fillId="0" borderId="29" xfId="0" quotePrefix="1" applyFont="1" applyBorder="1" applyAlignment="1">
      <alignment horizontal="left" vertical="center" wrapText="1"/>
    </xf>
    <xf numFmtId="0" fontId="19" fillId="0" borderId="11" xfId="0" quotePrefix="1" applyFont="1" applyFill="1" applyBorder="1" applyAlignment="1">
      <alignment horizontal="left" vertical="center" wrapText="1"/>
    </xf>
    <xf numFmtId="0" fontId="20" fillId="35" borderId="218" xfId="0" quotePrefix="1" applyNumberFormat="1" applyFont="1" applyFill="1" applyBorder="1" applyAlignment="1" applyProtection="1">
      <alignment horizontal="left" vertical="top"/>
    </xf>
    <xf numFmtId="0" fontId="59" fillId="0" borderId="60" xfId="0" quotePrefix="1" applyNumberFormat="1" applyFont="1" applyFill="1" applyBorder="1" applyAlignment="1" applyProtection="1">
      <alignment horizontal="left" vertical="top"/>
    </xf>
    <xf numFmtId="0" fontId="23" fillId="0" borderId="76" xfId="0" quotePrefix="1" applyFont="1" applyFill="1" applyBorder="1" applyAlignment="1">
      <alignment horizontal="left" vertical="center" wrapText="1"/>
    </xf>
    <xf numFmtId="0" fontId="23" fillId="35" borderId="61" xfId="0" quotePrefix="1" applyNumberFormat="1" applyFont="1" applyFill="1" applyBorder="1" applyAlignment="1" applyProtection="1">
      <alignment horizontal="left"/>
    </xf>
    <xf numFmtId="171" fontId="23" fillId="37" borderId="61" xfId="0" quotePrefix="1" applyNumberFormat="1" applyFont="1" applyFill="1" applyBorder="1" applyAlignment="1" applyProtection="1">
      <alignment horizontal="right"/>
    </xf>
    <xf numFmtId="3" fontId="23" fillId="36" borderId="62" xfId="0" applyNumberFormat="1" applyFont="1" applyFill="1" applyBorder="1" applyAlignment="1" applyProtection="1">
      <alignment horizontal="right"/>
    </xf>
    <xf numFmtId="0" fontId="59" fillId="0" borderId="161" xfId="0" quotePrefix="1" applyNumberFormat="1" applyFont="1" applyFill="1" applyBorder="1" applyAlignment="1" applyProtection="1">
      <alignment horizontal="left" vertical="top"/>
    </xf>
    <xf numFmtId="0" fontId="23" fillId="35" borderId="160" xfId="0" quotePrefix="1" applyNumberFormat="1" applyFont="1" applyFill="1" applyBorder="1" applyAlignment="1" applyProtection="1">
      <alignment horizontal="left" vertical="top"/>
    </xf>
    <xf numFmtId="0" fontId="23" fillId="35" borderId="160" xfId="0" quotePrefix="1" applyNumberFormat="1" applyFont="1" applyFill="1" applyBorder="1" applyAlignment="1" applyProtection="1">
      <alignment horizontal="left"/>
    </xf>
    <xf numFmtId="171" fontId="23" fillId="37" borderId="160" xfId="0" quotePrefix="1" applyNumberFormat="1" applyFont="1" applyFill="1" applyBorder="1" applyAlignment="1" applyProtection="1">
      <alignment horizontal="right"/>
    </xf>
    <xf numFmtId="3" fontId="23" fillId="36" borderId="162" xfId="0" applyNumberFormat="1" applyFont="1" applyFill="1" applyBorder="1" applyAlignment="1" applyProtection="1">
      <alignment horizontal="right"/>
    </xf>
    <xf numFmtId="0" fontId="59" fillId="0" borderId="44" xfId="0" quotePrefix="1" applyNumberFormat="1" applyFont="1" applyFill="1" applyBorder="1" applyAlignment="1" applyProtection="1">
      <alignment horizontal="left" vertical="top"/>
    </xf>
    <xf numFmtId="0" fontId="23" fillId="35" borderId="45" xfId="0" quotePrefix="1" applyNumberFormat="1" applyFont="1" applyFill="1" applyBorder="1" applyAlignment="1" applyProtection="1">
      <alignment horizontal="left" vertical="top"/>
    </xf>
    <xf numFmtId="0" fontId="23" fillId="35" borderId="45" xfId="0" quotePrefix="1" applyNumberFormat="1" applyFont="1" applyFill="1" applyBorder="1" applyAlignment="1" applyProtection="1">
      <alignment horizontal="left"/>
    </xf>
    <xf numFmtId="171" fontId="23" fillId="37" borderId="45" xfId="0" quotePrefix="1" applyNumberFormat="1" applyFont="1" applyFill="1" applyBorder="1" applyAlignment="1" applyProtection="1">
      <alignment horizontal="right"/>
    </xf>
    <xf numFmtId="3" fontId="23" fillId="36" borderId="46" xfId="0" applyNumberFormat="1" applyFont="1" applyFill="1" applyBorder="1" applyAlignment="1" applyProtection="1">
      <alignment horizontal="right"/>
    </xf>
    <xf numFmtId="169" fontId="19" fillId="45" borderId="89" xfId="0" applyNumberFormat="1" applyFont="1" applyFill="1" applyBorder="1" applyAlignment="1" applyProtection="1">
      <alignment horizontal="right"/>
    </xf>
    <xf numFmtId="169" fontId="19" fillId="45" borderId="24" xfId="0" applyNumberFormat="1" applyFont="1" applyFill="1" applyBorder="1" applyAlignment="1" applyProtection="1">
      <alignment horizontal="right"/>
    </xf>
    <xf numFmtId="169" fontId="19" fillId="45" borderId="25" xfId="0" applyNumberFormat="1" applyFont="1" applyFill="1" applyBorder="1" applyAlignment="1" applyProtection="1">
      <alignment horizontal="right"/>
    </xf>
    <xf numFmtId="169" fontId="19" fillId="45" borderId="52" xfId="0" applyNumberFormat="1" applyFont="1" applyFill="1" applyBorder="1" applyAlignment="1" applyProtection="1">
      <alignment horizontal="right"/>
    </xf>
    <xf numFmtId="169" fontId="19" fillId="45" borderId="53" xfId="0" applyNumberFormat="1" applyFont="1" applyFill="1" applyBorder="1" applyAlignment="1" applyProtection="1">
      <alignment horizontal="right"/>
    </xf>
    <xf numFmtId="3" fontId="19" fillId="45" borderId="43" xfId="0" applyNumberFormat="1" applyFont="1" applyFill="1" applyBorder="1" applyAlignment="1" applyProtection="1">
      <alignment horizontal="right"/>
    </xf>
    <xf numFmtId="0" fontId="19" fillId="45" borderId="45" xfId="0" quotePrefix="1" applyNumberFormat="1" applyFont="1" applyFill="1" applyBorder="1" applyAlignment="1" applyProtection="1">
      <alignment horizontal="left" vertical="top"/>
    </xf>
    <xf numFmtId="0" fontId="19" fillId="45" borderId="18" xfId="0" quotePrefix="1" applyNumberFormat="1" applyFont="1" applyFill="1" applyBorder="1" applyAlignment="1" applyProtection="1">
      <alignment horizontal="left" vertical="top" wrapText="1"/>
    </xf>
    <xf numFmtId="0" fontId="19" fillId="45" borderId="61" xfId="0" quotePrefix="1" applyNumberFormat="1" applyFont="1" applyFill="1" applyBorder="1" applyAlignment="1" applyProtection="1">
      <alignment horizontal="left" vertical="top"/>
    </xf>
    <xf numFmtId="169" fontId="19" fillId="45" borderId="18" xfId="0" applyNumberFormat="1" applyFont="1" applyFill="1" applyBorder="1" applyAlignment="1" applyProtection="1">
      <alignment horizontal="right"/>
    </xf>
    <xf numFmtId="0" fontId="27" fillId="0" borderId="12" xfId="0" quotePrefix="1" applyNumberFormat="1" applyFont="1" applyFill="1" applyBorder="1" applyAlignment="1" applyProtection="1">
      <alignment horizontal="left" vertical="center" wrapText="1"/>
    </xf>
    <xf numFmtId="0" fontId="43" fillId="0" borderId="61" xfId="0" applyFont="1" applyFill="1" applyBorder="1" applyAlignment="1">
      <alignment horizontal="center" vertical="center" wrapText="1"/>
    </xf>
    <xf numFmtId="0" fontId="19" fillId="33" borderId="217" xfId="0" quotePrefix="1" applyNumberFormat="1" applyFont="1" applyFill="1" applyBorder="1" applyAlignment="1" applyProtection="1">
      <alignment horizontal="left" vertical="top"/>
    </xf>
    <xf numFmtId="0" fontId="23" fillId="0" borderId="58" xfId="0" quotePrefix="1" applyNumberFormat="1" applyFont="1" applyFill="1" applyBorder="1" applyAlignment="1" applyProtection="1">
      <alignment horizontal="left" vertical="center" wrapText="1"/>
    </xf>
    <xf numFmtId="0" fontId="21" fillId="33" borderId="217" xfId="0" quotePrefix="1" applyNumberFormat="1" applyFont="1" applyFill="1" applyBorder="1" applyAlignment="1" applyProtection="1">
      <alignment horizontal="left"/>
    </xf>
    <xf numFmtId="171" fontId="21" fillId="33" borderId="217" xfId="0" quotePrefix="1" applyNumberFormat="1" applyFont="1" applyFill="1" applyBorder="1" applyAlignment="1" applyProtection="1">
      <alignment horizontal="right"/>
    </xf>
    <xf numFmtId="0" fontId="21" fillId="33" borderId="217" xfId="0" quotePrefix="1" applyNumberFormat="1" applyFont="1" applyFill="1" applyBorder="1" applyAlignment="1" applyProtection="1">
      <alignment horizontal="right"/>
    </xf>
    <xf numFmtId="0" fontId="42" fillId="0" borderId="92" xfId="0" quotePrefix="1" applyNumberFormat="1" applyFont="1" applyFill="1" applyBorder="1" applyAlignment="1" applyProtection="1">
      <alignment horizontal="left" vertical="center" wrapText="1"/>
    </xf>
    <xf numFmtId="0" fontId="40" fillId="41" borderId="26" xfId="0" applyNumberFormat="1" applyFont="1" applyFill="1" applyBorder="1" applyAlignment="1" applyProtection="1"/>
    <xf numFmtId="0" fontId="44" fillId="41" borderId="27" xfId="0" quotePrefix="1" applyFont="1" applyFill="1" applyBorder="1" applyAlignment="1">
      <alignment horizontal="left" vertical="center" wrapText="1"/>
    </xf>
    <xf numFmtId="0" fontId="40" fillId="41" borderId="27" xfId="0" applyNumberFormat="1" applyFont="1" applyFill="1" applyBorder="1" applyAlignment="1" applyProtection="1">
      <alignment vertical="center"/>
    </xf>
    <xf numFmtId="0" fontId="40" fillId="41" borderId="28" xfId="0" applyNumberFormat="1" applyFont="1" applyFill="1" applyBorder="1" applyAlignment="1" applyProtection="1">
      <alignment vertical="center"/>
    </xf>
    <xf numFmtId="169" fontId="19" fillId="0" borderId="12" xfId="0" applyNumberFormat="1" applyFont="1" applyFill="1" applyBorder="1" applyAlignment="1" applyProtection="1">
      <alignment horizontal="right"/>
    </xf>
    <xf numFmtId="0" fontId="19" fillId="35" borderId="218" xfId="0" quotePrefix="1" applyNumberFormat="1" applyFont="1" applyFill="1" applyBorder="1" applyAlignment="1" applyProtection="1">
      <alignment horizontal="left" vertical="top"/>
    </xf>
    <xf numFmtId="171" fontId="19" fillId="37" borderId="203" xfId="0" quotePrefix="1" applyNumberFormat="1" applyFont="1" applyFill="1" applyBorder="1" applyAlignment="1" applyProtection="1">
      <alignment horizontal="right"/>
    </xf>
    <xf numFmtId="0" fontId="23" fillId="0" borderId="152" xfId="0" quotePrefix="1" applyNumberFormat="1" applyFont="1" applyFill="1" applyBorder="1" applyAlignment="1" applyProtection="1">
      <alignment vertical="center" wrapText="1"/>
    </xf>
    <xf numFmtId="2" fontId="19" fillId="35" borderId="208" xfId="0" quotePrefix="1" applyNumberFormat="1" applyFont="1" applyFill="1" applyBorder="1" applyAlignment="1" applyProtection="1">
      <alignment horizontal="left"/>
    </xf>
    <xf numFmtId="0" fontId="19" fillId="35" borderId="219" xfId="0" quotePrefix="1" applyNumberFormat="1" applyFont="1" applyFill="1" applyBorder="1" applyAlignment="1" applyProtection="1">
      <alignment horizontal="left" vertical="top"/>
    </xf>
    <xf numFmtId="169" fontId="19" fillId="0" borderId="0" xfId="0" applyNumberFormat="1" applyFont="1" applyFill="1" applyBorder="1" applyAlignment="1" applyProtection="1">
      <alignment horizontal="right" wrapText="1"/>
    </xf>
    <xf numFmtId="4" fontId="19" fillId="40" borderId="208" xfId="0" applyNumberFormat="1" applyFont="1" applyFill="1" applyBorder="1" applyAlignment="1" applyProtection="1">
      <alignment horizontal="right"/>
    </xf>
    <xf numFmtId="4" fontId="19" fillId="40" borderId="210" xfId="0" applyNumberFormat="1" applyFont="1" applyFill="1" applyBorder="1" applyAlignment="1" applyProtection="1">
      <alignment horizontal="right"/>
    </xf>
    <xf numFmtId="2" fontId="19" fillId="35" borderId="208" xfId="0" quotePrefix="1" applyNumberFormat="1" applyFont="1" applyFill="1" applyBorder="1" applyAlignment="1" applyProtection="1">
      <alignment horizontal="left" vertical="top"/>
    </xf>
    <xf numFmtId="2" fontId="19" fillId="37" borderId="208" xfId="0" quotePrefix="1" applyNumberFormat="1" applyFont="1" applyFill="1" applyBorder="1" applyAlignment="1" applyProtection="1">
      <alignment horizontal="right"/>
    </xf>
    <xf numFmtId="2" fontId="19" fillId="36" borderId="210" xfId="0" applyNumberFormat="1" applyFont="1" applyFill="1" applyBorder="1" applyAlignment="1" applyProtection="1">
      <alignment horizontal="right"/>
    </xf>
    <xf numFmtId="2" fontId="19" fillId="40" borderId="87" xfId="0" quotePrefix="1" applyNumberFormat="1" applyFont="1" applyFill="1" applyBorder="1" applyAlignment="1" applyProtection="1">
      <alignment horizontal="right"/>
    </xf>
    <xf numFmtId="2" fontId="19" fillId="40" borderId="208" xfId="0" quotePrefix="1" applyNumberFormat="1" applyFont="1" applyFill="1" applyBorder="1" applyAlignment="1" applyProtection="1">
      <alignment horizontal="right"/>
    </xf>
    <xf numFmtId="2" fontId="19" fillId="40" borderId="210" xfId="0" quotePrefix="1" applyNumberFormat="1" applyFont="1" applyFill="1" applyBorder="1" applyAlignment="1" applyProtection="1">
      <alignment horizontal="right"/>
    </xf>
    <xf numFmtId="2" fontId="19" fillId="40" borderId="87" xfId="0" applyNumberFormat="1" applyFont="1" applyFill="1" applyBorder="1" applyAlignment="1" applyProtection="1">
      <alignment horizontal="right"/>
    </xf>
    <xf numFmtId="4" fontId="19" fillId="40" borderId="87" xfId="0" applyNumberFormat="1" applyFont="1" applyFill="1" applyBorder="1" applyAlignment="1" applyProtection="1">
      <alignment horizontal="right"/>
    </xf>
    <xf numFmtId="166" fontId="19" fillId="40" borderId="208" xfId="50" applyFont="1" applyFill="1" applyBorder="1" applyAlignment="1" applyProtection="1">
      <alignment horizontal="right"/>
    </xf>
    <xf numFmtId="0" fontId="20" fillId="0" borderId="219" xfId="0" quotePrefix="1" applyNumberFormat="1" applyFont="1" applyFill="1" applyBorder="1" applyAlignment="1" applyProtection="1">
      <alignment horizontal="left" vertical="top"/>
    </xf>
    <xf numFmtId="2" fontId="19" fillId="35" borderId="204" xfId="0" quotePrefix="1" applyNumberFormat="1" applyFont="1" applyFill="1" applyBorder="1" applyAlignment="1" applyProtection="1">
      <alignment horizontal="left" vertical="top"/>
    </xf>
    <xf numFmtId="2" fontId="19" fillId="35" borderId="204" xfId="0" quotePrefix="1" applyNumberFormat="1" applyFont="1" applyFill="1" applyBorder="1" applyAlignment="1" applyProtection="1">
      <alignment horizontal="left"/>
    </xf>
    <xf numFmtId="0" fontId="19" fillId="0" borderId="34" xfId="0" applyNumberFormat="1" applyFont="1" applyFill="1" applyBorder="1" applyAlignment="1" applyProtection="1"/>
    <xf numFmtId="0" fontId="23" fillId="39" borderId="52" xfId="0" quotePrefix="1" applyNumberFormat="1" applyFont="1" applyFill="1" applyBorder="1" applyAlignment="1" applyProtection="1">
      <alignment horizontal="right"/>
    </xf>
    <xf numFmtId="0" fontId="23" fillId="34" borderId="52" xfId="0" quotePrefix="1" applyNumberFormat="1" applyFont="1" applyFill="1" applyBorder="1" applyAlignment="1" applyProtection="1">
      <alignment horizontal="left"/>
    </xf>
    <xf numFmtId="171" fontId="19" fillId="34" borderId="52" xfId="0" quotePrefix="1" applyNumberFormat="1" applyFont="1" applyFill="1" applyBorder="1" applyAlignment="1" applyProtection="1">
      <alignment horizontal="right"/>
    </xf>
    <xf numFmtId="169" fontId="19" fillId="34" borderId="53" xfId="0" applyNumberFormat="1" applyFont="1" applyFill="1" applyBorder="1" applyAlignment="1" applyProtection="1">
      <alignment horizontal="right"/>
    </xf>
    <xf numFmtId="2" fontId="19" fillId="35" borderId="60" xfId="0" quotePrefix="1" applyNumberFormat="1" applyFont="1" applyFill="1" applyBorder="1" applyAlignment="1" applyProtection="1">
      <alignment horizontal="left" vertical="top"/>
    </xf>
    <xf numFmtId="171" fontId="19" fillId="37" borderId="120" xfId="0" quotePrefix="1" applyNumberFormat="1" applyFont="1" applyFill="1" applyBorder="1" applyAlignment="1" applyProtection="1">
      <alignment horizontal="right"/>
    </xf>
    <xf numFmtId="0" fontId="34" fillId="35" borderId="219" xfId="0" quotePrefix="1" applyNumberFormat="1" applyFont="1" applyFill="1" applyBorder="1" applyAlignment="1" applyProtection="1">
      <alignment horizontal="left" vertical="top"/>
    </xf>
    <xf numFmtId="0" fontId="19" fillId="40" borderId="87" xfId="0" quotePrefix="1" applyNumberFormat="1" applyFont="1" applyFill="1" applyBorder="1" applyAlignment="1" applyProtection="1">
      <alignment horizontal="right"/>
    </xf>
    <xf numFmtId="169" fontId="19" fillId="0" borderId="38" xfId="0" applyNumberFormat="1" applyFont="1" applyFill="1" applyBorder="1" applyAlignment="1" applyProtection="1">
      <alignment horizontal="right"/>
    </xf>
    <xf numFmtId="169" fontId="19" fillId="0" borderId="175" xfId="0" applyNumberFormat="1" applyFont="1" applyFill="1" applyBorder="1" applyAlignment="1" applyProtection="1">
      <alignment horizontal="right"/>
    </xf>
    <xf numFmtId="169" fontId="33" fillId="34" borderId="89" xfId="0" applyNumberFormat="1" applyFont="1" applyFill="1" applyBorder="1" applyAlignment="1" applyProtection="1">
      <alignment horizontal="right"/>
    </xf>
    <xf numFmtId="0" fontId="54" fillId="0" borderId="151" xfId="0" quotePrefix="1" applyNumberFormat="1" applyFont="1" applyFill="1" applyBorder="1" applyAlignment="1" applyProtection="1">
      <alignment horizontal="left" vertical="top" wrapText="1"/>
    </xf>
    <xf numFmtId="0" fontId="42" fillId="0" borderId="219" xfId="0" applyFont="1" applyBorder="1" applyAlignment="1">
      <alignment vertical="center"/>
    </xf>
    <xf numFmtId="169" fontId="19" fillId="40" borderId="211" xfId="0" applyNumberFormat="1" applyFont="1" applyFill="1" applyBorder="1" applyAlignment="1" applyProtection="1">
      <alignment horizontal="right"/>
    </xf>
    <xf numFmtId="0" fontId="27" fillId="39" borderId="60" xfId="0" quotePrefix="1" applyNumberFormat="1" applyFont="1" applyFill="1" applyBorder="1" applyAlignment="1" applyProtection="1">
      <alignment horizontal="left" vertical="top"/>
    </xf>
    <xf numFmtId="0" fontId="19" fillId="35" borderId="209" xfId="0" quotePrefix="1" applyNumberFormat="1" applyFont="1" applyFill="1" applyBorder="1" applyAlignment="1" applyProtection="1">
      <alignment horizontal="left" vertical="top" wrapText="1"/>
    </xf>
    <xf numFmtId="0" fontId="20" fillId="0" borderId="20" xfId="0" quotePrefix="1" applyNumberFormat="1" applyFont="1" applyFill="1" applyBorder="1" applyAlignment="1" applyProtection="1">
      <alignment horizontal="left" vertical="top"/>
    </xf>
    <xf numFmtId="3" fontId="34" fillId="36" borderId="189" xfId="0" applyNumberFormat="1" applyFont="1" applyFill="1" applyBorder="1" applyAlignment="1" applyProtection="1">
      <alignment horizontal="right"/>
    </xf>
    <xf numFmtId="0" fontId="20" fillId="0" borderId="219" xfId="0" quotePrefix="1" applyFont="1" applyFill="1" applyBorder="1" applyAlignment="1">
      <alignment horizontal="left" vertical="top"/>
    </xf>
    <xf numFmtId="169" fontId="19" fillId="34" borderId="52" xfId="0" applyNumberFormat="1" applyFont="1" applyFill="1" applyBorder="1" applyAlignment="1" applyProtection="1">
      <alignment horizontal="right"/>
    </xf>
    <xf numFmtId="0" fontId="19" fillId="0" borderId="29" xfId="0" applyNumberFormat="1" applyFont="1" applyFill="1" applyBorder="1" applyAlignment="1" applyProtection="1"/>
    <xf numFmtId="0" fontId="18" fillId="0" borderId="0" xfId="46" applyFont="1" applyFill="1" applyBorder="1" applyAlignment="1">
      <alignment horizontal="left" wrapText="1"/>
    </xf>
    <xf numFmtId="43" fontId="18" fillId="0" borderId="0" xfId="46" applyNumberFormat="1" applyFont="1" applyFill="1" applyBorder="1" applyAlignment="1">
      <alignment horizontal="left" wrapText="1"/>
    </xf>
    <xf numFmtId="166" fontId="40" fillId="0" borderId="0" xfId="50" applyFont="1" applyFill="1" applyBorder="1" applyAlignment="1" applyProtection="1">
      <alignment vertical="center"/>
    </xf>
    <xf numFmtId="171" fontId="19" fillId="37" borderId="71" xfId="0" quotePrefix="1" applyNumberFormat="1" applyFont="1" applyFill="1" applyBorder="1" applyAlignment="1" applyProtection="1">
      <alignment horizontal="right"/>
    </xf>
    <xf numFmtId="2" fontId="19" fillId="36" borderId="112" xfId="0" applyNumberFormat="1" applyFont="1" applyFill="1" applyBorder="1" applyAlignment="1" applyProtection="1">
      <alignment horizontal="right"/>
    </xf>
    <xf numFmtId="169" fontId="19" fillId="40" borderId="223" xfId="0" applyNumberFormat="1" applyFont="1" applyFill="1" applyBorder="1" applyAlignment="1" applyProtection="1">
      <alignment horizontal="right"/>
    </xf>
    <xf numFmtId="0" fontId="23" fillId="44" borderId="0" xfId="0" applyNumberFormat="1" applyFont="1" applyFill="1" applyBorder="1" applyAlignment="1" applyProtection="1"/>
    <xf numFmtId="0" fontId="19" fillId="44" borderId="0" xfId="0" applyNumberFormat="1" applyFont="1" applyFill="1" applyBorder="1" applyAlignment="1" applyProtection="1"/>
    <xf numFmtId="166" fontId="19" fillId="36" borderId="62" xfId="50" applyFont="1" applyFill="1" applyBorder="1" applyAlignment="1" applyProtection="1">
      <alignment horizontal="right"/>
    </xf>
    <xf numFmtId="166" fontId="19" fillId="36" borderId="210" xfId="50" applyFont="1" applyFill="1" applyBorder="1" applyAlignment="1" applyProtection="1">
      <alignment horizontal="right"/>
    </xf>
    <xf numFmtId="166" fontId="19" fillId="36" borderId="198" xfId="50" applyFont="1" applyFill="1" applyBorder="1" applyAlignment="1" applyProtection="1">
      <alignment horizontal="right"/>
    </xf>
    <xf numFmtId="0" fontId="22" fillId="0" borderId="40" xfId="0" quotePrefix="1" applyNumberFormat="1" applyFont="1" applyFill="1" applyBorder="1" applyAlignment="1" applyProtection="1">
      <alignment horizontal="left" vertical="center" wrapText="1"/>
    </xf>
    <xf numFmtId="0" fontId="40" fillId="44" borderId="14" xfId="0" quotePrefix="1" applyFont="1" applyFill="1" applyBorder="1" applyAlignment="1">
      <alignment horizontal="left" vertical="top"/>
    </xf>
    <xf numFmtId="2" fontId="40" fillId="44" borderId="14" xfId="0" quotePrefix="1" applyNumberFormat="1" applyFont="1" applyFill="1" applyBorder="1" applyAlignment="1">
      <alignment horizontal="left" vertical="center" wrapText="1"/>
    </xf>
    <xf numFmtId="0" fontId="40" fillId="44" borderId="15" xfId="0" quotePrefix="1" applyFont="1" applyFill="1" applyBorder="1" applyAlignment="1">
      <alignment horizontal="left" vertical="center"/>
    </xf>
    <xf numFmtId="0" fontId="40" fillId="44" borderId="209" xfId="0" quotePrefix="1" applyFont="1" applyFill="1" applyBorder="1" applyAlignment="1">
      <alignment horizontal="right" vertical="center"/>
    </xf>
    <xf numFmtId="169" fontId="40" fillId="44" borderId="210" xfId="0" applyNumberFormat="1" applyFont="1" applyFill="1" applyBorder="1" applyAlignment="1">
      <alignment horizontal="right" vertical="center"/>
    </xf>
    <xf numFmtId="2" fontId="40" fillId="44" borderId="17" xfId="0" quotePrefix="1" applyNumberFormat="1" applyFont="1" applyFill="1" applyBorder="1" applyAlignment="1">
      <alignment horizontal="left" vertical="center" wrapText="1"/>
    </xf>
    <xf numFmtId="0" fontId="40" fillId="44" borderId="19" xfId="0" quotePrefix="1" applyFont="1" applyFill="1" applyBorder="1" applyAlignment="1">
      <alignment horizontal="left" vertical="center"/>
    </xf>
    <xf numFmtId="0" fontId="40" fillId="44" borderId="219" xfId="0" quotePrefix="1" applyFont="1" applyFill="1" applyBorder="1" applyAlignment="1">
      <alignment horizontal="right" vertical="center"/>
    </xf>
    <xf numFmtId="169" fontId="40" fillId="44" borderId="205" xfId="0" applyNumberFormat="1" applyFont="1" applyFill="1" applyBorder="1" applyAlignment="1">
      <alignment horizontal="right" vertical="center"/>
    </xf>
    <xf numFmtId="0" fontId="40" fillId="44" borderId="32" xfId="0" applyFont="1" applyFill="1" applyBorder="1"/>
    <xf numFmtId="0" fontId="40" fillId="44" borderId="0" xfId="0" applyFont="1" applyFill="1" applyBorder="1" applyAlignment="1">
      <alignment vertical="center" wrapText="1"/>
    </xf>
    <xf numFmtId="0" fontId="40" fillId="44" borderId="0" xfId="0" applyFont="1" applyFill="1" applyBorder="1" applyAlignment="1">
      <alignment vertical="center"/>
    </xf>
    <xf numFmtId="0" fontId="19" fillId="35" borderId="85" xfId="0" quotePrefix="1" applyNumberFormat="1" applyFont="1" applyFill="1" applyBorder="1" applyAlignment="1" applyProtection="1">
      <alignment horizontal="left" vertical="top" wrapText="1"/>
    </xf>
    <xf numFmtId="166" fontId="19" fillId="0" borderId="0" xfId="50" applyFont="1" applyFill="1" applyBorder="1" applyAlignment="1" applyProtection="1"/>
    <xf numFmtId="166" fontId="33" fillId="0" borderId="0" xfId="50" applyFont="1" applyFill="1" applyBorder="1" applyAlignment="1" applyProtection="1"/>
    <xf numFmtId="166" fontId="19" fillId="0" borderId="0" xfId="50" applyFont="1"/>
    <xf numFmtId="166" fontId="33" fillId="0" borderId="0" xfId="50" applyFont="1"/>
    <xf numFmtId="166" fontId="33" fillId="0" borderId="47" xfId="50" quotePrefix="1" applyFont="1" applyFill="1" applyBorder="1" applyAlignment="1" applyProtection="1">
      <alignment horizontal="right"/>
    </xf>
    <xf numFmtId="166" fontId="34" fillId="0" borderId="0" xfId="50" applyFont="1" applyFill="1" applyBorder="1" applyAlignment="1" applyProtection="1"/>
    <xf numFmtId="166" fontId="19" fillId="37" borderId="108" xfId="50" quotePrefix="1" applyFont="1" applyFill="1" applyBorder="1" applyAlignment="1" applyProtection="1">
      <alignment horizontal="right"/>
    </xf>
    <xf numFmtId="166" fontId="19" fillId="37" borderId="203" xfId="50" quotePrefix="1" applyFont="1" applyFill="1" applyBorder="1" applyAlignment="1" applyProtection="1">
      <alignment horizontal="right"/>
    </xf>
    <xf numFmtId="166" fontId="19" fillId="37" borderId="121" xfId="50" quotePrefix="1" applyFont="1" applyFill="1" applyBorder="1" applyAlignment="1" applyProtection="1">
      <alignment horizontal="right"/>
    </xf>
    <xf numFmtId="166" fontId="19" fillId="0" borderId="203" xfId="50" quotePrefix="1" applyFont="1" applyFill="1" applyBorder="1" applyAlignment="1" applyProtection="1">
      <alignment horizontal="right"/>
    </xf>
    <xf numFmtId="166" fontId="19" fillId="0" borderId="0" xfId="50" quotePrefix="1" applyFont="1" applyFill="1" applyBorder="1" applyAlignment="1" applyProtection="1"/>
    <xf numFmtId="166" fontId="33" fillId="34" borderId="89" xfId="50" applyFont="1" applyFill="1" applyBorder="1" applyAlignment="1" applyProtection="1">
      <alignment horizontal="right"/>
    </xf>
    <xf numFmtId="166" fontId="33" fillId="0" borderId="32" xfId="50" applyFont="1" applyFill="1" applyBorder="1" applyAlignment="1" applyProtection="1"/>
    <xf numFmtId="166" fontId="19" fillId="0" borderId="32" xfId="50" applyFont="1" applyFill="1" applyBorder="1" applyAlignment="1" applyProtection="1">
      <alignment wrapText="1"/>
    </xf>
    <xf numFmtId="166" fontId="30" fillId="0" borderId="0" xfId="50" applyFont="1"/>
    <xf numFmtId="166" fontId="33" fillId="0" borderId="0" xfId="50" quotePrefix="1" applyFont="1" applyFill="1" applyBorder="1" applyAlignment="1" applyProtection="1"/>
    <xf numFmtId="166" fontId="33" fillId="0" borderId="38" xfId="50" applyFont="1" applyFill="1" applyBorder="1" applyAlignment="1" applyProtection="1"/>
    <xf numFmtId="166" fontId="24" fillId="0" borderId="0" xfId="50" applyFont="1"/>
    <xf numFmtId="166" fontId="55" fillId="0" borderId="0" xfId="50" applyFont="1"/>
    <xf numFmtId="166" fontId="19" fillId="0" borderId="0" xfId="50" applyFont="1" applyFill="1"/>
    <xf numFmtId="166" fontId="49" fillId="0" borderId="61" xfId="50" applyFont="1" applyBorder="1" applyAlignment="1">
      <alignment horizontal="right" vertical="center"/>
    </xf>
    <xf numFmtId="166" fontId="24" fillId="0" borderId="0" xfId="50" applyFont="1" applyFill="1"/>
    <xf numFmtId="166" fontId="19" fillId="35" borderId="0" xfId="50" quotePrefix="1" applyFont="1" applyFill="1" applyBorder="1" applyAlignment="1" applyProtection="1">
      <alignment horizontal="left" vertical="top"/>
    </xf>
    <xf numFmtId="166" fontId="42" fillId="0" borderId="0" xfId="50" applyFont="1" applyFill="1" applyBorder="1" applyAlignment="1" applyProtection="1">
      <alignment horizontal="center" vertical="center"/>
    </xf>
    <xf numFmtId="166" fontId="40" fillId="41" borderId="27" xfId="50" applyFont="1" applyFill="1" applyBorder="1" applyAlignment="1" applyProtection="1">
      <alignment vertical="center"/>
    </xf>
    <xf numFmtId="166" fontId="42" fillId="33" borderId="40" xfId="50" quotePrefix="1" applyFont="1" applyFill="1" applyBorder="1" applyAlignment="1" applyProtection="1">
      <alignment horizontal="right" vertical="center"/>
    </xf>
    <xf numFmtId="166" fontId="46" fillId="0" borderId="0" xfId="50" applyFont="1" applyFill="1" applyBorder="1" applyAlignment="1" applyProtection="1">
      <alignment vertical="center"/>
    </xf>
    <xf numFmtId="166" fontId="41" fillId="0" borderId="0" xfId="50" applyFont="1" applyBorder="1" applyAlignment="1">
      <alignment vertical="center"/>
    </xf>
    <xf numFmtId="166" fontId="40" fillId="44" borderId="208" xfId="50" applyFont="1" applyFill="1" applyBorder="1" applyAlignment="1">
      <alignment horizontal="right" vertical="center"/>
    </xf>
    <xf numFmtId="166" fontId="40" fillId="44" borderId="204" xfId="50" applyFont="1" applyFill="1" applyBorder="1" applyAlignment="1">
      <alignment horizontal="right" vertical="center"/>
    </xf>
    <xf numFmtId="166" fontId="40" fillId="44" borderId="0" xfId="50" applyFont="1" applyFill="1" applyBorder="1" applyAlignment="1">
      <alignment vertical="center"/>
    </xf>
    <xf numFmtId="166" fontId="40" fillId="0" borderId="61" xfId="50" applyFont="1" applyBorder="1" applyAlignment="1">
      <alignment horizontal="right" vertical="center"/>
    </xf>
    <xf numFmtId="166" fontId="40" fillId="0" borderId="41" xfId="50" quotePrefix="1" applyFont="1" applyFill="1" applyBorder="1" applyAlignment="1" applyProtection="1">
      <alignment horizontal="right" vertical="center"/>
    </xf>
    <xf numFmtId="3" fontId="40" fillId="0" borderId="20" xfId="0" quotePrefix="1" applyNumberFormat="1" applyFont="1" applyFill="1" applyBorder="1" applyAlignment="1" applyProtection="1">
      <alignment horizontal="right" vertical="center"/>
    </xf>
    <xf numFmtId="169" fontId="40" fillId="41" borderId="16" xfId="0" applyNumberFormat="1" applyFont="1" applyFill="1" applyBorder="1" applyAlignment="1" applyProtection="1">
      <alignment horizontal="right" vertical="center"/>
    </xf>
    <xf numFmtId="166" fontId="40" fillId="44" borderId="0" xfId="50" applyFont="1" applyFill="1" applyBorder="1"/>
    <xf numFmtId="166" fontId="40" fillId="44" borderId="0" xfId="50" applyFont="1" applyFill="1" applyBorder="1" applyAlignment="1" applyProtection="1">
      <alignment vertical="center"/>
    </xf>
    <xf numFmtId="0" fontId="40" fillId="44" borderId="76" xfId="0" quotePrefix="1" applyNumberFormat="1" applyFont="1" applyFill="1" applyBorder="1" applyAlignment="1" applyProtection="1">
      <alignment horizontal="center" vertical="center"/>
    </xf>
    <xf numFmtId="2" fontId="40" fillId="44" borderId="61" xfId="0" quotePrefix="1" applyNumberFormat="1" applyFont="1" applyFill="1" applyBorder="1" applyAlignment="1" applyProtection="1">
      <alignment vertical="center"/>
    </xf>
    <xf numFmtId="166" fontId="40" fillId="44" borderId="61" xfId="50" applyFont="1" applyFill="1" applyBorder="1" applyAlignment="1" applyProtection="1">
      <alignment horizontal="right" vertical="center"/>
    </xf>
    <xf numFmtId="169" fontId="40" fillId="44" borderId="62" xfId="0" applyNumberFormat="1" applyFont="1" applyFill="1" applyBorder="1" applyAlignment="1" applyProtection="1">
      <alignment horizontal="right" vertical="center"/>
    </xf>
    <xf numFmtId="0" fontId="40" fillId="44" borderId="32" xfId="0" applyNumberFormat="1" applyFont="1" applyFill="1" applyBorder="1" applyAlignment="1" applyProtection="1"/>
    <xf numFmtId="0" fontId="40" fillId="44" borderId="0" xfId="0" applyNumberFormat="1" applyFont="1" applyFill="1" applyBorder="1" applyAlignment="1" applyProtection="1">
      <alignment vertical="center" wrapText="1"/>
    </xf>
    <xf numFmtId="0" fontId="40" fillId="44" borderId="0" xfId="0" applyNumberFormat="1" applyFont="1" applyFill="1" applyBorder="1" applyAlignment="1" applyProtection="1">
      <alignment vertical="center"/>
    </xf>
    <xf numFmtId="169" fontId="40" fillId="44" borderId="16" xfId="0" applyNumberFormat="1" applyFont="1" applyFill="1" applyBorder="1" applyAlignment="1" applyProtection="1">
      <alignment horizontal="right" vertical="center"/>
    </xf>
    <xf numFmtId="0" fontId="40" fillId="44" borderId="33" xfId="0" applyNumberFormat="1" applyFont="1" applyFill="1" applyBorder="1" applyAlignment="1" applyProtection="1">
      <alignment vertical="center"/>
    </xf>
    <xf numFmtId="0" fontId="42" fillId="44" borderId="40" xfId="0" quotePrefix="1" applyNumberFormat="1" applyFont="1" applyFill="1" applyBorder="1" applyAlignment="1" applyProtection="1">
      <alignment horizontal="left" vertical="center" wrapText="1"/>
    </xf>
    <xf numFmtId="0" fontId="42" fillId="44" borderId="40" xfId="0" quotePrefix="1" applyNumberFormat="1" applyFont="1" applyFill="1" applyBorder="1" applyAlignment="1" applyProtection="1">
      <alignment horizontal="left" vertical="center"/>
    </xf>
    <xf numFmtId="0" fontId="40" fillId="44" borderId="60" xfId="0" quotePrefix="1" applyNumberFormat="1" applyFont="1" applyFill="1" applyBorder="1" applyAlignment="1" applyProtection="1">
      <alignment horizontal="left" vertical="center"/>
    </xf>
    <xf numFmtId="0" fontId="40" fillId="44" borderId="60" xfId="0" quotePrefix="1" applyNumberFormat="1" applyFont="1" applyFill="1" applyBorder="1" applyAlignment="1" applyProtection="1">
      <alignment horizontal="left" vertical="center" wrapText="1"/>
    </xf>
    <xf numFmtId="0" fontId="40" fillId="44" borderId="209" xfId="0" quotePrefix="1" applyNumberFormat="1" applyFont="1" applyFill="1" applyBorder="1" applyAlignment="1" applyProtection="1">
      <alignment horizontal="left" vertical="center" wrapText="1"/>
    </xf>
    <xf numFmtId="169" fontId="42" fillId="41" borderId="28" xfId="0" applyNumberFormat="1" applyFont="1" applyFill="1" applyBorder="1" applyAlignment="1" applyProtection="1">
      <alignment horizontal="right" vertical="center"/>
    </xf>
    <xf numFmtId="4" fontId="47" fillId="44" borderId="61" xfId="0" quotePrefix="1" applyNumberFormat="1" applyFont="1" applyFill="1" applyBorder="1" applyAlignment="1" applyProtection="1">
      <alignment vertical="center"/>
    </xf>
    <xf numFmtId="0" fontId="40" fillId="44" borderId="76" xfId="0" quotePrefix="1" applyNumberFormat="1" applyFont="1" applyFill="1" applyBorder="1" applyAlignment="1" applyProtection="1">
      <alignment horizontal="left" vertical="top"/>
    </xf>
    <xf numFmtId="169" fontId="40" fillId="44" borderId="81" xfId="0" applyNumberFormat="1" applyFont="1" applyFill="1" applyBorder="1" applyAlignment="1" applyProtection="1">
      <alignment horizontal="right" vertical="center"/>
    </xf>
    <xf numFmtId="169" fontId="45" fillId="44" borderId="0" xfId="0" applyNumberFormat="1" applyFont="1" applyFill="1" applyBorder="1" applyAlignment="1" applyProtection="1">
      <alignment vertical="center"/>
    </xf>
    <xf numFmtId="166" fontId="46" fillId="44" borderId="0" xfId="50" applyFont="1" applyFill="1" applyBorder="1" applyAlignment="1" applyProtection="1">
      <alignment vertical="center"/>
    </xf>
    <xf numFmtId="169" fontId="40" fillId="44" borderId="33" xfId="0" applyNumberFormat="1" applyFont="1" applyFill="1" applyBorder="1" applyAlignment="1" applyProtection="1">
      <alignment horizontal="right" vertical="center"/>
    </xf>
    <xf numFmtId="0" fontId="40" fillId="44" borderId="61" xfId="0" quotePrefix="1" applyNumberFormat="1" applyFont="1" applyFill="1" applyBorder="1" applyAlignment="1" applyProtection="1">
      <alignment horizontal="left" vertical="center" wrapText="1"/>
    </xf>
    <xf numFmtId="2" fontId="40" fillId="44" borderId="208" xfId="0" quotePrefix="1" applyNumberFormat="1" applyFont="1" applyFill="1" applyBorder="1" applyAlignment="1">
      <alignment horizontal="right" vertical="center"/>
    </xf>
    <xf numFmtId="2" fontId="40" fillId="44" borderId="204" xfId="0" quotePrefix="1" applyNumberFormat="1" applyFont="1" applyFill="1" applyBorder="1" applyAlignment="1">
      <alignment horizontal="right" vertical="center"/>
    </xf>
    <xf numFmtId="169" fontId="40" fillId="44" borderId="0" xfId="0" applyNumberFormat="1" applyFont="1" applyFill="1" applyBorder="1" applyAlignment="1" applyProtection="1">
      <alignment vertical="center" wrapText="1"/>
    </xf>
    <xf numFmtId="166" fontId="47" fillId="44" borderId="61" xfId="50" applyFont="1" applyFill="1" applyBorder="1" applyAlignment="1" applyProtection="1">
      <alignment horizontal="right" vertical="center"/>
    </xf>
    <xf numFmtId="166" fontId="40" fillId="44" borderId="24" xfId="50" applyFont="1" applyFill="1" applyBorder="1" applyAlignment="1">
      <alignment horizontal="right" vertical="center"/>
    </xf>
    <xf numFmtId="169" fontId="40" fillId="44" borderId="25" xfId="0" applyNumberFormat="1" applyFont="1" applyFill="1" applyBorder="1" applyAlignment="1">
      <alignment horizontal="right" vertical="center"/>
    </xf>
    <xf numFmtId="169" fontId="40" fillId="44" borderId="0" xfId="0" applyNumberFormat="1" applyFont="1" applyFill="1" applyBorder="1" applyAlignment="1" applyProtection="1">
      <alignment vertical="center"/>
    </xf>
    <xf numFmtId="169" fontId="40" fillId="44" borderId="16" xfId="0" applyNumberFormat="1" applyFont="1" applyFill="1" applyBorder="1" applyAlignment="1">
      <alignment horizontal="right" vertical="center"/>
    </xf>
    <xf numFmtId="0" fontId="40" fillId="44" borderId="33" xfId="0" applyFont="1" applyFill="1" applyBorder="1" applyAlignment="1">
      <alignment vertical="center"/>
    </xf>
    <xf numFmtId="0" fontId="42" fillId="44" borderId="40" xfId="0" quotePrefix="1" applyFont="1" applyFill="1" applyBorder="1" applyAlignment="1">
      <alignment horizontal="left" vertical="center" wrapText="1"/>
    </xf>
    <xf numFmtId="0" fontId="42" fillId="44" borderId="40" xfId="0" quotePrefix="1" applyFont="1" applyFill="1" applyBorder="1" applyAlignment="1">
      <alignment horizontal="left" vertical="center"/>
    </xf>
    <xf numFmtId="0" fontId="40" fillId="44" borderId="70" xfId="0" quotePrefix="1" applyFont="1" applyFill="1" applyBorder="1" applyAlignment="1">
      <alignment horizontal="right" vertical="center"/>
    </xf>
    <xf numFmtId="166" fontId="40" fillId="44" borderId="12" xfId="50" applyFont="1" applyFill="1" applyBorder="1" applyAlignment="1">
      <alignment horizontal="right" vertical="center"/>
    </xf>
    <xf numFmtId="169" fontId="40" fillId="44" borderId="13" xfId="0" applyNumberFormat="1" applyFont="1" applyFill="1" applyBorder="1" applyAlignment="1">
      <alignment horizontal="right" vertical="center"/>
    </xf>
    <xf numFmtId="0" fontId="40" fillId="44" borderId="39" xfId="0" quotePrefix="1" applyFont="1" applyFill="1" applyBorder="1" applyAlignment="1">
      <alignment horizontal="right" vertical="center"/>
    </xf>
    <xf numFmtId="166" fontId="40" fillId="44" borderId="10" xfId="50" applyFont="1" applyFill="1" applyBorder="1" applyAlignment="1">
      <alignment horizontal="right" vertical="center"/>
    </xf>
    <xf numFmtId="169" fontId="40" fillId="44" borderId="15" xfId="0" applyNumberFormat="1" applyFont="1" applyFill="1" applyBorder="1" applyAlignment="1">
      <alignment horizontal="right" vertical="center"/>
    </xf>
    <xf numFmtId="0" fontId="40" fillId="44" borderId="86" xfId="0" quotePrefix="1" applyFont="1" applyFill="1" applyBorder="1" applyAlignment="1">
      <alignment horizontal="right" vertical="center"/>
    </xf>
    <xf numFmtId="166" fontId="40" fillId="44" borderId="18" xfId="50" applyFont="1" applyFill="1" applyBorder="1" applyAlignment="1">
      <alignment horizontal="right" vertical="center"/>
    </xf>
    <xf numFmtId="169" fontId="40" fillId="44" borderId="19" xfId="0" applyNumberFormat="1" applyFont="1" applyFill="1" applyBorder="1" applyAlignment="1">
      <alignment horizontal="right" vertical="center"/>
    </xf>
    <xf numFmtId="169" fontId="40" fillId="44" borderId="20" xfId="0" applyNumberFormat="1" applyFont="1" applyFill="1" applyBorder="1" applyAlignment="1">
      <alignment horizontal="right" vertical="center"/>
    </xf>
    <xf numFmtId="0" fontId="40" fillId="44" borderId="76" xfId="0" quotePrefix="1" applyFont="1" applyFill="1" applyBorder="1" applyAlignment="1">
      <alignment horizontal="left" vertical="top"/>
    </xf>
    <xf numFmtId="2" fontId="40" fillId="44" borderId="70" xfId="0" quotePrefix="1" applyNumberFormat="1" applyFont="1" applyFill="1" applyBorder="1" applyAlignment="1">
      <alignment horizontal="right" vertical="center"/>
    </xf>
    <xf numFmtId="2" fontId="40" fillId="44" borderId="39" xfId="0" quotePrefix="1" applyNumberFormat="1" applyFont="1" applyFill="1" applyBorder="1" applyAlignment="1">
      <alignment horizontal="right" vertical="center"/>
    </xf>
    <xf numFmtId="2" fontId="40" fillId="44" borderId="86" xfId="0" quotePrefix="1" applyNumberFormat="1" applyFont="1" applyFill="1" applyBorder="1" applyAlignment="1">
      <alignment horizontal="right" vertical="center"/>
    </xf>
    <xf numFmtId="0" fontId="40" fillId="44" borderId="0" xfId="0" applyFont="1" applyFill="1" applyBorder="1"/>
    <xf numFmtId="0" fontId="42" fillId="44" borderId="40" xfId="0" quotePrefix="1" applyFont="1" applyFill="1" applyBorder="1" applyAlignment="1">
      <alignment horizontal="right" vertical="center"/>
    </xf>
    <xf numFmtId="166" fontId="42" fillId="44" borderId="40" xfId="50" quotePrefix="1" applyFont="1" applyFill="1" applyBorder="1" applyAlignment="1">
      <alignment horizontal="right" vertical="center"/>
    </xf>
    <xf numFmtId="0" fontId="42" fillId="44" borderId="59" xfId="0" quotePrefix="1" applyFont="1" applyFill="1" applyBorder="1" applyAlignment="1">
      <alignment horizontal="right" vertical="center"/>
    </xf>
    <xf numFmtId="0" fontId="40" fillId="44" borderId="76" xfId="0" quotePrefix="1" applyFont="1" applyFill="1" applyBorder="1" applyAlignment="1">
      <alignment horizontal="left" vertical="center"/>
    </xf>
    <xf numFmtId="0" fontId="40" fillId="44" borderId="61" xfId="0" quotePrefix="1" applyFont="1" applyFill="1" applyBorder="1" applyAlignment="1">
      <alignment horizontal="left" vertical="center"/>
    </xf>
    <xf numFmtId="0" fontId="40" fillId="44" borderId="61" xfId="0" quotePrefix="1" applyFont="1" applyFill="1" applyBorder="1" applyAlignment="1">
      <alignment horizontal="right" vertical="center"/>
    </xf>
    <xf numFmtId="166" fontId="40" fillId="44" borderId="61" xfId="50" applyFont="1" applyFill="1" applyBorder="1" applyAlignment="1">
      <alignment horizontal="right" vertical="center"/>
    </xf>
    <xf numFmtId="169" fontId="40" fillId="44" borderId="62" xfId="0" applyNumberFormat="1" applyFont="1" applyFill="1" applyBorder="1" applyAlignment="1">
      <alignment horizontal="right" vertical="center"/>
    </xf>
    <xf numFmtId="0" fontId="40" fillId="44" borderId="208" xfId="0" quotePrefix="1" applyFont="1" applyFill="1" applyBorder="1" applyAlignment="1">
      <alignment horizontal="right" vertical="center"/>
    </xf>
    <xf numFmtId="0" fontId="40" fillId="44" borderId="204" xfId="0" quotePrefix="1" applyFont="1" applyFill="1" applyBorder="1" applyAlignment="1">
      <alignment horizontal="right" vertical="center"/>
    </xf>
    <xf numFmtId="0" fontId="42" fillId="44" borderId="10" xfId="0" quotePrefix="1" applyFont="1" applyFill="1" applyBorder="1" applyAlignment="1">
      <alignment horizontal="left" vertical="center" wrapText="1"/>
    </xf>
    <xf numFmtId="0" fontId="42" fillId="44" borderId="10" xfId="0" quotePrefix="1" applyFont="1" applyFill="1" applyBorder="1" applyAlignment="1">
      <alignment horizontal="left" vertical="center"/>
    </xf>
    <xf numFmtId="0" fontId="40" fillId="44" borderId="13" xfId="0" quotePrefix="1" applyFont="1" applyFill="1" applyBorder="1" applyAlignment="1">
      <alignment horizontal="left" vertical="center"/>
    </xf>
    <xf numFmtId="0" fontId="48" fillId="44" borderId="40" xfId="0" quotePrefix="1" applyFont="1" applyFill="1" applyBorder="1" applyAlignment="1">
      <alignment horizontal="left" vertical="center" wrapText="1"/>
    </xf>
    <xf numFmtId="2" fontId="40" fillId="44" borderId="61" xfId="0" quotePrefix="1" applyNumberFormat="1" applyFont="1" applyFill="1" applyBorder="1" applyAlignment="1">
      <alignment horizontal="right" vertical="center"/>
    </xf>
    <xf numFmtId="0" fontId="40" fillId="44" borderId="121" xfId="0" quotePrefix="1" applyFont="1" applyFill="1" applyBorder="1" applyAlignment="1">
      <alignment horizontal="left" vertical="center"/>
    </xf>
    <xf numFmtId="166" fontId="47" fillId="44" borderId="208" xfId="50" applyFont="1" applyFill="1" applyBorder="1" applyAlignment="1">
      <alignment horizontal="right" vertical="center"/>
    </xf>
    <xf numFmtId="169" fontId="42" fillId="41" borderId="20" xfId="0" applyNumberFormat="1" applyFont="1" applyFill="1" applyBorder="1" applyAlignment="1">
      <alignment horizontal="right" vertical="center"/>
    </xf>
    <xf numFmtId="0" fontId="40" fillId="44" borderId="60" xfId="0" quotePrefix="1" applyFont="1" applyFill="1" applyBorder="1" applyAlignment="1">
      <alignment horizontal="right" vertical="center"/>
    </xf>
    <xf numFmtId="2" fontId="40" fillId="44" borderId="11" xfId="0" quotePrefix="1" applyNumberFormat="1" applyFont="1" applyFill="1" applyBorder="1" applyAlignment="1">
      <alignment horizontal="left" vertical="center" wrapText="1"/>
    </xf>
    <xf numFmtId="2" fontId="40" fillId="44" borderId="58" xfId="0" quotePrefix="1" applyNumberFormat="1" applyFont="1" applyFill="1" applyBorder="1" applyAlignment="1">
      <alignment horizontal="left" vertical="center" wrapText="1"/>
    </xf>
    <xf numFmtId="169" fontId="40" fillId="44" borderId="33" xfId="0" applyNumberFormat="1" applyFont="1" applyFill="1" applyBorder="1" applyAlignment="1">
      <alignment horizontal="right" vertical="center"/>
    </xf>
    <xf numFmtId="0" fontId="40" fillId="44" borderId="121" xfId="0" quotePrefix="1" applyFont="1" applyFill="1" applyBorder="1" applyAlignment="1">
      <alignment horizontal="right" vertical="center"/>
    </xf>
    <xf numFmtId="166" fontId="49" fillId="44" borderId="61" xfId="50" applyFont="1" applyFill="1" applyBorder="1" applyAlignment="1">
      <alignment horizontal="right" vertical="center"/>
    </xf>
    <xf numFmtId="166" fontId="49" fillId="44" borderId="204" xfId="50" applyFont="1" applyFill="1" applyBorder="1" applyAlignment="1">
      <alignment horizontal="right" vertical="center"/>
    </xf>
    <xf numFmtId="166" fontId="47" fillId="44" borderId="61" xfId="50" applyFont="1" applyFill="1" applyBorder="1" applyAlignment="1">
      <alignment horizontal="right" vertical="center"/>
    </xf>
    <xf numFmtId="169" fontId="42" fillId="41" borderId="20" xfId="0" applyNumberFormat="1" applyFont="1" applyFill="1" applyBorder="1" applyAlignment="1" applyProtection="1">
      <alignment horizontal="right" vertical="center"/>
    </xf>
    <xf numFmtId="0" fontId="40" fillId="44" borderId="104" xfId="0" quotePrefix="1" applyFont="1" applyFill="1" applyBorder="1" applyAlignment="1">
      <alignment horizontal="left" vertical="center" wrapText="1"/>
    </xf>
    <xf numFmtId="0" fontId="40" fillId="44" borderId="0" xfId="0" quotePrefix="1" applyFont="1" applyFill="1" applyBorder="1" applyAlignment="1">
      <alignment horizontal="left" vertical="center"/>
    </xf>
    <xf numFmtId="0" fontId="40" fillId="44" borderId="0" xfId="0" quotePrefix="1" applyFont="1" applyFill="1" applyBorder="1" applyAlignment="1">
      <alignment horizontal="right" vertical="center"/>
    </xf>
    <xf numFmtId="166" fontId="40" fillId="44" borderId="0" xfId="50" applyFont="1" applyFill="1" applyBorder="1" applyAlignment="1">
      <alignment horizontal="right" vertical="center"/>
    </xf>
    <xf numFmtId="0" fontId="51" fillId="44" borderId="40" xfId="0" quotePrefix="1" applyFont="1" applyFill="1" applyBorder="1" applyAlignment="1">
      <alignment horizontal="left" vertical="center" wrapText="1"/>
    </xf>
    <xf numFmtId="0" fontId="51" fillId="44" borderId="158" xfId="0" quotePrefix="1" applyFont="1" applyFill="1" applyBorder="1" applyAlignment="1">
      <alignment horizontal="left" vertical="center" wrapText="1"/>
    </xf>
    <xf numFmtId="0" fontId="51" fillId="44" borderId="130" xfId="0" quotePrefix="1" applyFont="1" applyFill="1" applyBorder="1" applyAlignment="1">
      <alignment horizontal="left" vertical="center" wrapText="1"/>
    </xf>
    <xf numFmtId="2" fontId="40" fillId="44" borderId="95" xfId="0" quotePrefix="1" applyNumberFormat="1" applyFont="1" applyFill="1" applyBorder="1" applyAlignment="1">
      <alignment horizontal="right" vertical="center"/>
    </xf>
    <xf numFmtId="0" fontId="42" fillId="41" borderId="26" xfId="0" applyNumberFormat="1" applyFont="1" applyFill="1" applyBorder="1" applyAlignment="1" applyProtection="1">
      <alignment vertical="center"/>
    </xf>
    <xf numFmtId="0" fontId="42" fillId="41" borderId="26" xfId="0" applyNumberFormat="1" applyFont="1" applyFill="1" applyBorder="1" applyAlignment="1" applyProtection="1">
      <alignment horizontal="left" vertical="center"/>
    </xf>
    <xf numFmtId="0" fontId="42" fillId="41" borderId="26" xfId="0" applyFont="1" applyFill="1" applyBorder="1" applyAlignment="1">
      <alignment vertical="center"/>
    </xf>
    <xf numFmtId="0" fontId="42" fillId="41" borderId="27" xfId="0" applyFont="1" applyFill="1" applyBorder="1" applyAlignment="1">
      <alignment vertical="center"/>
    </xf>
    <xf numFmtId="0" fontId="42" fillId="41" borderId="28" xfId="0" applyFont="1" applyFill="1" applyBorder="1" applyAlignment="1">
      <alignment vertical="center"/>
    </xf>
    <xf numFmtId="169" fontId="40" fillId="44" borderId="28" xfId="0" applyNumberFormat="1" applyFont="1" applyFill="1" applyBorder="1" applyAlignment="1">
      <alignment horizontal="right" vertical="center"/>
    </xf>
    <xf numFmtId="0" fontId="43" fillId="44" borderId="40" xfId="0" quotePrefix="1" applyFont="1" applyFill="1" applyBorder="1" applyAlignment="1">
      <alignment horizontal="left" vertical="center" wrapText="1"/>
    </xf>
    <xf numFmtId="0" fontId="19" fillId="44" borderId="60" xfId="0" quotePrefix="1" applyNumberFormat="1" applyFont="1" applyFill="1" applyBorder="1" applyAlignment="1" applyProtection="1">
      <alignment horizontal="left" vertical="top"/>
    </xf>
    <xf numFmtId="0" fontId="40" fillId="44" borderId="62" xfId="0" quotePrefix="1" applyNumberFormat="1" applyFont="1" applyFill="1" applyBorder="1" applyAlignment="1" applyProtection="1">
      <alignment horizontal="left" vertical="center" wrapText="1"/>
    </xf>
    <xf numFmtId="0" fontId="19" fillId="44" borderId="209" xfId="0" quotePrefix="1" applyNumberFormat="1" applyFont="1" applyFill="1" applyBorder="1" applyAlignment="1" applyProtection="1">
      <alignment horizontal="left" vertical="top"/>
    </xf>
    <xf numFmtId="0" fontId="40" fillId="44" borderId="210" xfId="0" quotePrefix="1" applyNumberFormat="1" applyFont="1" applyFill="1" applyBorder="1" applyAlignment="1" applyProtection="1">
      <alignment horizontal="left" vertical="center" wrapText="1"/>
    </xf>
    <xf numFmtId="0" fontId="19" fillId="44" borderId="219" xfId="0" quotePrefix="1" applyNumberFormat="1" applyFont="1" applyFill="1" applyBorder="1" applyAlignment="1" applyProtection="1">
      <alignment horizontal="left" vertical="top"/>
    </xf>
    <xf numFmtId="0" fontId="40" fillId="44" borderId="205" xfId="0" quotePrefix="1" applyNumberFormat="1" applyFont="1" applyFill="1" applyBorder="1" applyAlignment="1" applyProtection="1">
      <alignment horizontal="left" vertical="center" wrapText="1"/>
    </xf>
    <xf numFmtId="166" fontId="46" fillId="44" borderId="0" xfId="50" applyFont="1" applyFill="1" applyBorder="1" applyAlignment="1">
      <alignment vertical="center"/>
    </xf>
    <xf numFmtId="0" fontId="52" fillId="44" borderId="121" xfId="43" applyFont="1" applyFill="1" applyBorder="1" applyAlignment="1">
      <alignment vertical="center"/>
    </xf>
    <xf numFmtId="166" fontId="40" fillId="44" borderId="80" xfId="50" applyFont="1" applyFill="1" applyBorder="1" applyAlignment="1">
      <alignment horizontal="right" vertical="center"/>
    </xf>
    <xf numFmtId="169" fontId="40" fillId="44" borderId="81" xfId="0" applyNumberFormat="1" applyFont="1" applyFill="1" applyBorder="1" applyAlignment="1">
      <alignment horizontal="right" vertical="center"/>
    </xf>
    <xf numFmtId="0" fontId="40" fillId="44" borderId="224" xfId="0" quotePrefix="1" applyNumberFormat="1" applyFont="1" applyFill="1" applyBorder="1" applyAlignment="1" applyProtection="1">
      <alignment horizontal="left" vertical="center" wrapText="1"/>
    </xf>
    <xf numFmtId="2" fontId="40" fillId="44" borderId="224" xfId="0" quotePrefix="1" applyNumberFormat="1" applyFont="1" applyFill="1" applyBorder="1" applyAlignment="1" applyProtection="1">
      <alignment vertical="center"/>
    </xf>
    <xf numFmtId="166" fontId="40" fillId="44" borderId="224" xfId="50" applyFont="1" applyFill="1" applyBorder="1" applyAlignment="1" applyProtection="1">
      <alignment horizontal="right" vertical="center"/>
    </xf>
    <xf numFmtId="4" fontId="47" fillId="44" borderId="224" xfId="0" quotePrefix="1" applyNumberFormat="1" applyFont="1" applyFill="1" applyBorder="1" applyAlignment="1" applyProtection="1">
      <alignment vertical="center"/>
    </xf>
    <xf numFmtId="0" fontId="40" fillId="44" borderId="121" xfId="0" quotePrefix="1" applyNumberFormat="1" applyFont="1" applyFill="1" applyBorder="1" applyAlignment="1" applyProtection="1">
      <alignment horizontal="center" vertical="center"/>
    </xf>
    <xf numFmtId="0" fontId="40" fillId="44" borderId="225" xfId="0" quotePrefix="1" applyNumberFormat="1" applyFont="1" applyFill="1" applyBorder="1" applyAlignment="1" applyProtection="1">
      <alignment horizontal="center" vertical="center"/>
    </xf>
    <xf numFmtId="0" fontId="42" fillId="33" borderId="92" xfId="0" quotePrefix="1" applyNumberFormat="1" applyFont="1" applyFill="1" applyBorder="1" applyAlignment="1" applyProtection="1">
      <alignment horizontal="center" vertical="center"/>
    </xf>
    <xf numFmtId="0" fontId="42" fillId="0" borderId="92" xfId="0" quotePrefix="1" applyNumberFormat="1" applyFont="1" applyFill="1" applyBorder="1" applyAlignment="1" applyProtection="1">
      <alignment horizontal="center" vertical="center"/>
    </xf>
    <xf numFmtId="166" fontId="42" fillId="33" borderId="92" xfId="50" quotePrefix="1" applyFont="1" applyFill="1" applyBorder="1" applyAlignment="1" applyProtection="1">
      <alignment horizontal="center" vertical="center"/>
    </xf>
    <xf numFmtId="0" fontId="42" fillId="33" borderId="115" xfId="0" quotePrefix="1" applyNumberFormat="1" applyFont="1" applyFill="1" applyBorder="1" applyAlignment="1" applyProtection="1">
      <alignment horizontal="center" vertical="center"/>
    </xf>
    <xf numFmtId="0" fontId="42" fillId="44" borderId="40" xfId="0" quotePrefix="1" applyNumberFormat="1" applyFont="1" applyFill="1" applyBorder="1" applyAlignment="1" applyProtection="1">
      <alignment horizontal="center" vertical="center"/>
    </xf>
    <xf numFmtId="166" fontId="42" fillId="44" borderId="40" xfId="50" quotePrefix="1" applyFont="1" applyFill="1" applyBorder="1" applyAlignment="1" applyProtection="1">
      <alignment horizontal="center" vertical="center"/>
    </xf>
    <xf numFmtId="0" fontId="42" fillId="44" borderId="59" xfId="0" quotePrefix="1" applyNumberFormat="1" applyFont="1" applyFill="1" applyBorder="1" applyAlignment="1" applyProtection="1">
      <alignment horizontal="center" vertical="center"/>
    </xf>
    <xf numFmtId="0" fontId="42" fillId="0" borderId="40" xfId="0" quotePrefix="1" applyNumberFormat="1" applyFont="1" applyFill="1" applyBorder="1" applyAlignment="1" applyProtection="1">
      <alignment horizontal="center" vertical="center"/>
    </xf>
    <xf numFmtId="166" fontId="42" fillId="33" borderId="40" xfId="50" quotePrefix="1" applyFont="1" applyFill="1" applyBorder="1" applyAlignment="1" applyProtection="1">
      <alignment horizontal="center" vertical="center"/>
    </xf>
    <xf numFmtId="0" fontId="42" fillId="33" borderId="59" xfId="0" quotePrefix="1" applyNumberFormat="1" applyFont="1" applyFill="1" applyBorder="1" applyAlignment="1" applyProtection="1">
      <alignment horizontal="center" vertical="center"/>
    </xf>
    <xf numFmtId="0" fontId="40" fillId="44" borderId="226" xfId="0" quotePrefix="1" applyFont="1" applyFill="1" applyBorder="1" applyAlignment="1">
      <alignment horizontal="center" vertical="center"/>
    </xf>
    <xf numFmtId="0" fontId="40" fillId="44" borderId="120" xfId="0" quotePrefix="1" applyNumberFormat="1" applyFont="1" applyFill="1" applyBorder="1" applyAlignment="1" applyProtection="1">
      <alignment horizontal="center" vertical="center"/>
    </xf>
    <xf numFmtId="0" fontId="40" fillId="44" borderId="227" xfId="0" quotePrefix="1" applyNumberFormat="1" applyFont="1" applyFill="1" applyBorder="1" applyAlignment="1" applyProtection="1">
      <alignment horizontal="center" vertical="center"/>
    </xf>
    <xf numFmtId="0" fontId="40" fillId="44" borderId="228" xfId="0" quotePrefix="1" applyNumberFormat="1" applyFont="1" applyFill="1" applyBorder="1" applyAlignment="1" applyProtection="1">
      <alignment horizontal="center" vertical="center"/>
    </xf>
    <xf numFmtId="166" fontId="47" fillId="44" borderId="216" xfId="50" applyFont="1" applyFill="1" applyBorder="1" applyAlignment="1" applyProtection="1">
      <alignment horizontal="right" vertical="center"/>
    </xf>
    <xf numFmtId="166" fontId="47" fillId="44" borderId="229" xfId="50" applyFont="1" applyFill="1" applyBorder="1" applyAlignment="1" applyProtection="1">
      <alignment horizontal="right" vertical="center"/>
    </xf>
    <xf numFmtId="166" fontId="47" fillId="44" borderId="230" xfId="50" applyFont="1" applyFill="1" applyBorder="1" applyAlignment="1" applyProtection="1">
      <alignment horizontal="right" vertical="center"/>
    </xf>
    <xf numFmtId="169" fontId="40" fillId="44" borderId="231" xfId="0" applyNumberFormat="1" applyFont="1" applyFill="1" applyBorder="1" applyAlignment="1" applyProtection="1">
      <alignment horizontal="right" vertical="center"/>
    </xf>
    <xf numFmtId="2" fontId="40" fillId="44" borderId="232" xfId="0" quotePrefix="1" applyNumberFormat="1" applyFont="1" applyFill="1" applyBorder="1" applyAlignment="1" applyProtection="1">
      <alignment vertical="center"/>
    </xf>
    <xf numFmtId="169" fontId="40" fillId="44" borderId="233" xfId="0" applyNumberFormat="1" applyFont="1" applyFill="1" applyBorder="1" applyAlignment="1" applyProtection="1">
      <alignment horizontal="right" vertical="center"/>
    </xf>
    <xf numFmtId="166" fontId="40" fillId="44" borderId="216" xfId="50" applyFont="1" applyFill="1" applyBorder="1" applyAlignment="1" applyProtection="1">
      <alignment horizontal="right" vertical="center"/>
    </xf>
    <xf numFmtId="166" fontId="40" fillId="44" borderId="230" xfId="50" applyFont="1" applyFill="1" applyBorder="1" applyAlignment="1" applyProtection="1">
      <alignment horizontal="right" vertical="center"/>
    </xf>
    <xf numFmtId="0" fontId="40" fillId="44" borderId="27" xfId="0" quotePrefix="1" applyFont="1" applyFill="1" applyBorder="1" applyAlignment="1">
      <alignment horizontal="center" vertical="center"/>
    </xf>
    <xf numFmtId="166" fontId="40" fillId="44" borderId="95" xfId="50" applyFont="1" applyFill="1" applyBorder="1" applyAlignment="1">
      <alignment horizontal="right" vertical="center"/>
    </xf>
    <xf numFmtId="0" fontId="42" fillId="33" borderId="40" xfId="0" quotePrefix="1" applyFont="1" applyFill="1" applyBorder="1" applyAlignment="1">
      <alignment horizontal="center" vertical="center"/>
    </xf>
    <xf numFmtId="0" fontId="40" fillId="44" borderId="224" xfId="0" quotePrefix="1" applyFont="1" applyFill="1" applyBorder="1" applyAlignment="1">
      <alignment horizontal="right" vertical="center"/>
    </xf>
    <xf numFmtId="166" fontId="42" fillId="33" borderId="40" xfId="50" quotePrefix="1" applyFont="1" applyFill="1" applyBorder="1" applyAlignment="1">
      <alignment horizontal="center" vertical="center"/>
    </xf>
    <xf numFmtId="0" fontId="42" fillId="33" borderId="59" xfId="0" quotePrefix="1" applyFont="1" applyFill="1" applyBorder="1" applyAlignment="1">
      <alignment horizontal="center" vertical="center"/>
    </xf>
    <xf numFmtId="0" fontId="40" fillId="44" borderId="93" xfId="0" quotePrefix="1" applyFont="1" applyFill="1" applyBorder="1" applyAlignment="1">
      <alignment horizontal="right" vertical="center"/>
    </xf>
    <xf numFmtId="0" fontId="40" fillId="44" borderId="120" xfId="0" quotePrefix="1" applyFont="1" applyFill="1" applyBorder="1" applyAlignment="1">
      <alignment horizontal="center" vertical="center"/>
    </xf>
    <xf numFmtId="0" fontId="40" fillId="44" borderId="227" xfId="0" quotePrefix="1" applyFont="1" applyFill="1" applyBorder="1" applyAlignment="1">
      <alignment horizontal="center" vertical="center"/>
    </xf>
    <xf numFmtId="0" fontId="40" fillId="44" borderId="228" xfId="0" quotePrefix="1" applyFont="1" applyFill="1" applyBorder="1" applyAlignment="1">
      <alignment horizontal="center" vertical="center"/>
    </xf>
    <xf numFmtId="166" fontId="40" fillId="44" borderId="70" xfId="50" applyFont="1" applyFill="1" applyBorder="1" applyAlignment="1">
      <alignment horizontal="right" vertical="center"/>
    </xf>
    <xf numFmtId="166" fontId="40" fillId="44" borderId="39" xfId="50" applyFont="1" applyFill="1" applyBorder="1" applyAlignment="1">
      <alignment horizontal="right" vertical="center"/>
    </xf>
    <xf numFmtId="166" fontId="40" fillId="44" borderId="86" xfId="50" applyFont="1" applyFill="1" applyBorder="1" applyAlignment="1">
      <alignment horizontal="right" vertical="center"/>
    </xf>
    <xf numFmtId="0" fontId="42" fillId="44" borderId="40" xfId="0" quotePrefix="1" applyFont="1" applyFill="1" applyBorder="1" applyAlignment="1">
      <alignment horizontal="center" vertical="center"/>
    </xf>
    <xf numFmtId="166" fontId="42" fillId="44" borderId="40" xfId="50" quotePrefix="1" applyFont="1" applyFill="1" applyBorder="1" applyAlignment="1">
      <alignment horizontal="center" vertical="center"/>
    </xf>
    <xf numFmtId="0" fontId="42" fillId="44" borderId="59" xfId="0" quotePrefix="1" applyFont="1" applyFill="1" applyBorder="1" applyAlignment="1">
      <alignment horizontal="center" vertical="center"/>
    </xf>
    <xf numFmtId="0" fontId="40" fillId="44" borderId="232" xfId="0" quotePrefix="1" applyFont="1" applyFill="1" applyBorder="1" applyAlignment="1">
      <alignment horizontal="right" vertical="center"/>
    </xf>
    <xf numFmtId="2" fontId="40" fillId="44" borderId="116" xfId="0" quotePrefix="1" applyNumberFormat="1" applyFont="1" applyFill="1" applyBorder="1" applyAlignment="1">
      <alignment horizontal="right" vertical="center"/>
    </xf>
    <xf numFmtId="2" fontId="40" fillId="44" borderId="224" xfId="0" quotePrefix="1" applyNumberFormat="1" applyFont="1" applyFill="1" applyBorder="1" applyAlignment="1">
      <alignment horizontal="right" vertical="center"/>
    </xf>
    <xf numFmtId="0" fontId="40" fillId="44" borderId="121" xfId="0" quotePrefix="1" applyFont="1" applyFill="1" applyBorder="1" applyAlignment="1">
      <alignment horizontal="center" vertical="center"/>
    </xf>
    <xf numFmtId="0" fontId="40" fillId="44" borderId="221" xfId="0" quotePrefix="1" applyFont="1" applyFill="1" applyBorder="1" applyAlignment="1">
      <alignment horizontal="center" vertical="center"/>
    </xf>
    <xf numFmtId="0" fontId="40" fillId="44" borderId="225" xfId="0" quotePrefix="1" applyFont="1" applyFill="1" applyBorder="1" applyAlignment="1">
      <alignment horizontal="center" vertical="center"/>
    </xf>
    <xf numFmtId="0" fontId="40" fillId="44" borderId="121" xfId="0" quotePrefix="1" applyNumberFormat="1" applyFont="1" applyFill="1" applyBorder="1" applyAlignment="1" applyProtection="1">
      <alignment horizontal="center" vertical="center" wrapText="1"/>
    </xf>
    <xf numFmtId="166" fontId="47" fillId="44" borderId="39" xfId="50" applyFont="1" applyFill="1" applyBorder="1" applyAlignment="1">
      <alignment horizontal="right" vertical="center"/>
    </xf>
    <xf numFmtId="0" fontId="40" fillId="44" borderId="90" xfId="0" quotePrefix="1" applyFont="1" applyFill="1" applyBorder="1" applyAlignment="1">
      <alignment horizontal="center" vertical="center"/>
    </xf>
    <xf numFmtId="0" fontId="40" fillId="44" borderId="77" xfId="0" quotePrefix="1" applyFont="1" applyFill="1" applyBorder="1" applyAlignment="1">
      <alignment horizontal="center" vertical="center"/>
    </xf>
    <xf numFmtId="0" fontId="40" fillId="44" borderId="91" xfId="0" quotePrefix="1" applyFont="1" applyFill="1" applyBorder="1" applyAlignment="1">
      <alignment horizontal="center" vertical="center"/>
    </xf>
    <xf numFmtId="0" fontId="40" fillId="44" borderId="224" xfId="0" quotePrefix="1" applyFont="1" applyFill="1" applyBorder="1" applyAlignment="1">
      <alignment horizontal="center" vertical="center"/>
    </xf>
    <xf numFmtId="0" fontId="40" fillId="44" borderId="61" xfId="0" quotePrefix="1" applyFont="1" applyFill="1" applyBorder="1" applyAlignment="1">
      <alignment horizontal="center" vertical="center"/>
    </xf>
    <xf numFmtId="0" fontId="40" fillId="44" borderId="232" xfId="0" quotePrefix="1" applyFont="1" applyFill="1" applyBorder="1" applyAlignment="1">
      <alignment horizontal="center" vertical="center"/>
    </xf>
    <xf numFmtId="0" fontId="40" fillId="44" borderId="221" xfId="0" quotePrefix="1" applyNumberFormat="1" applyFont="1" applyFill="1" applyBorder="1" applyAlignment="1" applyProtection="1">
      <alignment horizontal="center" vertical="center"/>
    </xf>
    <xf numFmtId="0" fontId="40" fillId="44" borderId="97" xfId="0" quotePrefix="1" applyNumberFormat="1" applyFont="1" applyFill="1" applyBorder="1" applyAlignment="1" applyProtection="1">
      <alignment horizontal="center" vertical="center"/>
    </xf>
    <xf numFmtId="169" fontId="40" fillId="44" borderId="236" xfId="0" applyNumberFormat="1" applyFont="1" applyFill="1" applyBorder="1" applyAlignment="1" applyProtection="1">
      <alignment horizontal="right" vertical="center"/>
    </xf>
    <xf numFmtId="0" fontId="40" fillId="44" borderId="85" xfId="0" quotePrefix="1" applyNumberFormat="1" applyFont="1" applyFill="1" applyBorder="1" applyAlignment="1" applyProtection="1">
      <alignment horizontal="center" vertical="center"/>
    </xf>
    <xf numFmtId="0" fontId="40" fillId="44" borderId="232" xfId="0" quotePrefix="1" applyNumberFormat="1" applyFont="1" applyFill="1" applyBorder="1" applyAlignment="1" applyProtection="1">
      <alignment horizontal="left" vertical="center" wrapText="1"/>
    </xf>
    <xf numFmtId="166" fontId="40" fillId="44" borderId="232" xfId="50" applyFont="1" applyFill="1" applyBorder="1" applyAlignment="1" applyProtection="1">
      <alignment horizontal="right" vertical="center"/>
    </xf>
    <xf numFmtId="169" fontId="40" fillId="44" borderId="237" xfId="0" applyNumberFormat="1" applyFont="1" applyFill="1" applyBorder="1" applyAlignment="1" applyProtection="1">
      <alignment horizontal="right" vertical="center"/>
    </xf>
    <xf numFmtId="0" fontId="40" fillId="44" borderId="235" xfId="0" quotePrefix="1" applyNumberFormat="1" applyFont="1" applyFill="1" applyBorder="1" applyAlignment="1" applyProtection="1">
      <alignment horizontal="left" vertical="center"/>
    </xf>
    <xf numFmtId="0" fontId="40" fillId="44" borderId="119" xfId="0" quotePrefix="1" applyNumberFormat="1" applyFont="1" applyFill="1" applyBorder="1" applyAlignment="1" applyProtection="1">
      <alignment horizontal="left" vertical="center"/>
    </xf>
    <xf numFmtId="0" fontId="40" fillId="44" borderId="238" xfId="0" quotePrefix="1" applyNumberFormat="1" applyFont="1" applyFill="1" applyBorder="1" applyAlignment="1" applyProtection="1">
      <alignment horizontal="left" vertical="center"/>
    </xf>
    <xf numFmtId="0" fontId="40" fillId="44" borderId="239" xfId="0" quotePrefix="1" applyNumberFormat="1" applyFont="1" applyFill="1" applyBorder="1" applyAlignment="1" applyProtection="1">
      <alignment horizontal="left" vertical="center"/>
    </xf>
    <xf numFmtId="4" fontId="40" fillId="44" borderId="232" xfId="0" quotePrefix="1" applyNumberFormat="1" applyFont="1" applyFill="1" applyBorder="1" applyAlignment="1" applyProtection="1">
      <alignment vertical="center"/>
    </xf>
    <xf numFmtId="0" fontId="40" fillId="44" borderId="97" xfId="0" quotePrefix="1" applyNumberFormat="1" applyFont="1" applyFill="1" applyBorder="1" applyAlignment="1" applyProtection="1">
      <alignment horizontal="left" vertical="top"/>
    </xf>
    <xf numFmtId="166" fontId="47" fillId="44" borderId="224" xfId="50" applyFont="1" applyFill="1" applyBorder="1" applyAlignment="1" applyProtection="1">
      <alignment horizontal="right" vertical="center"/>
    </xf>
    <xf numFmtId="0" fontId="40" fillId="44" borderId="85" xfId="0" quotePrefix="1" applyNumberFormat="1" applyFont="1" applyFill="1" applyBorder="1" applyAlignment="1" applyProtection="1">
      <alignment horizontal="left" vertical="top"/>
    </xf>
    <xf numFmtId="166" fontId="47" fillId="44" borderId="232" xfId="50" applyFont="1" applyFill="1" applyBorder="1" applyAlignment="1" applyProtection="1">
      <alignment horizontal="right" vertical="center"/>
    </xf>
    <xf numFmtId="0" fontId="47" fillId="44" borderId="61" xfId="0" quotePrefix="1" applyNumberFormat="1" applyFont="1" applyFill="1" applyBorder="1" applyAlignment="1" applyProtection="1">
      <alignment horizontal="left" vertical="center" wrapText="1"/>
    </xf>
    <xf numFmtId="0" fontId="47" fillId="44" borderId="232" xfId="0" quotePrefix="1" applyNumberFormat="1" applyFont="1" applyFill="1" applyBorder="1" applyAlignment="1" applyProtection="1">
      <alignment horizontal="left" vertical="center" wrapText="1"/>
    </xf>
    <xf numFmtId="0" fontId="40" fillId="44" borderId="240" xfId="0" applyNumberFormat="1" applyFont="1" applyFill="1" applyBorder="1" applyAlignment="1" applyProtection="1"/>
    <xf numFmtId="0" fontId="42" fillId="44" borderId="241" xfId="0" quotePrefix="1" applyNumberFormat="1" applyFont="1" applyFill="1" applyBorder="1" applyAlignment="1" applyProtection="1">
      <alignment horizontal="left" vertical="center" wrapText="1"/>
    </xf>
    <xf numFmtId="0" fontId="42" fillId="44" borderId="241" xfId="0" quotePrefix="1" applyNumberFormat="1" applyFont="1" applyFill="1" applyBorder="1" applyAlignment="1" applyProtection="1">
      <alignment horizontal="left" vertical="center"/>
    </xf>
    <xf numFmtId="0" fontId="42" fillId="44" borderId="241" xfId="0" quotePrefix="1" applyNumberFormat="1" applyFont="1" applyFill="1" applyBorder="1" applyAlignment="1" applyProtection="1">
      <alignment horizontal="center" vertical="center"/>
    </xf>
    <xf numFmtId="166" fontId="42" fillId="44" borderId="241" xfId="50" quotePrefix="1" applyFont="1" applyFill="1" applyBorder="1" applyAlignment="1" applyProtection="1">
      <alignment horizontal="center" vertical="center"/>
    </xf>
    <xf numFmtId="0" fontId="42" fillId="44" borderId="242" xfId="0" quotePrefix="1" applyNumberFormat="1" applyFont="1" applyFill="1" applyBorder="1" applyAlignment="1" applyProtection="1">
      <alignment horizontal="center" vertical="center"/>
    </xf>
    <xf numFmtId="166" fontId="40" fillId="44" borderId="224" xfId="50" applyFont="1" applyFill="1" applyBorder="1" applyAlignment="1">
      <alignment horizontal="right" vertical="center"/>
    </xf>
    <xf numFmtId="169" fontId="40" fillId="44" borderId="236" xfId="0" applyNumberFormat="1" applyFont="1" applyFill="1" applyBorder="1" applyAlignment="1">
      <alignment horizontal="right" vertical="center"/>
    </xf>
    <xf numFmtId="2" fontId="40" fillId="44" borderId="232" xfId="0" quotePrefix="1" applyNumberFormat="1" applyFont="1" applyFill="1" applyBorder="1" applyAlignment="1">
      <alignment horizontal="right" vertical="center"/>
    </xf>
    <xf numFmtId="166" fontId="40" fillId="44" borderId="232" xfId="50" applyFont="1" applyFill="1" applyBorder="1" applyAlignment="1">
      <alignment horizontal="right" vertical="center"/>
    </xf>
    <xf numFmtId="169" fontId="40" fillId="44" borderId="237" xfId="0" applyNumberFormat="1" applyFont="1" applyFill="1" applyBorder="1" applyAlignment="1">
      <alignment horizontal="right" vertical="center"/>
    </xf>
    <xf numFmtId="0" fontId="40" fillId="44" borderId="26" xfId="0" quotePrefix="1" applyFont="1" applyFill="1" applyBorder="1" applyAlignment="1">
      <alignment horizontal="left" vertical="top"/>
    </xf>
    <xf numFmtId="0" fontId="40" fillId="44" borderId="93" xfId="0" quotePrefix="1" applyNumberFormat="1" applyFont="1" applyFill="1" applyBorder="1" applyAlignment="1" applyProtection="1">
      <alignment horizontal="left" vertical="center" wrapText="1"/>
    </xf>
    <xf numFmtId="0" fontId="40" fillId="44" borderId="97" xfId="0" quotePrefix="1" applyFont="1" applyFill="1" applyBorder="1" applyAlignment="1">
      <alignment horizontal="left" vertical="top"/>
    </xf>
    <xf numFmtId="0" fontId="40" fillId="44" borderId="85" xfId="0" quotePrefix="1" applyFont="1" applyFill="1" applyBorder="1" applyAlignment="1">
      <alignment horizontal="left" vertical="top"/>
    </xf>
    <xf numFmtId="0" fontId="49" fillId="44" borderId="224" xfId="0" quotePrefix="1" applyNumberFormat="1" applyFont="1" applyFill="1" applyBorder="1" applyAlignment="1" applyProtection="1">
      <alignment horizontal="left" vertical="center" wrapText="1"/>
    </xf>
    <xf numFmtId="0" fontId="40" fillId="44" borderId="97" xfId="0" quotePrefix="1" applyFont="1" applyFill="1" applyBorder="1" applyAlignment="1">
      <alignment horizontal="left" vertical="center"/>
    </xf>
    <xf numFmtId="3" fontId="40" fillId="44" borderId="224" xfId="0" quotePrefix="1" applyNumberFormat="1" applyFont="1" applyFill="1" applyBorder="1" applyAlignment="1">
      <alignment horizontal="right" vertical="center"/>
    </xf>
    <xf numFmtId="0" fontId="19" fillId="44" borderId="85" xfId="0" quotePrefix="1" applyNumberFormat="1" applyFont="1" applyFill="1" applyBorder="1" applyAlignment="1" applyProtection="1">
      <alignment horizontal="left" vertical="center"/>
    </xf>
    <xf numFmtId="0" fontId="40" fillId="44" borderId="60" xfId="0" quotePrefix="1" applyFont="1" applyFill="1" applyBorder="1" applyAlignment="1">
      <alignment horizontal="left" vertical="top"/>
    </xf>
    <xf numFmtId="0" fontId="40" fillId="44" borderId="234" xfId="0" quotePrefix="1" applyFont="1" applyFill="1" applyBorder="1" applyAlignment="1">
      <alignment horizontal="left" vertical="top"/>
    </xf>
    <xf numFmtId="0" fontId="40" fillId="44" borderId="235" xfId="0" quotePrefix="1" applyFont="1" applyFill="1" applyBorder="1" applyAlignment="1">
      <alignment horizontal="left" vertical="top"/>
    </xf>
    <xf numFmtId="1" fontId="40" fillId="44" borderId="232" xfId="0" quotePrefix="1" applyNumberFormat="1" applyFont="1" applyFill="1" applyBorder="1" applyAlignment="1">
      <alignment horizontal="right" vertical="center"/>
    </xf>
    <xf numFmtId="0" fontId="40" fillId="44" borderId="222" xfId="0" quotePrefix="1" applyFont="1" applyFill="1" applyBorder="1" applyAlignment="1">
      <alignment horizontal="center" vertical="center"/>
    </xf>
    <xf numFmtId="2" fontId="47" fillId="44" borderId="224" xfId="0" quotePrefix="1" applyNumberFormat="1" applyFont="1" applyFill="1" applyBorder="1" applyAlignment="1">
      <alignment horizontal="right" vertical="center"/>
    </xf>
    <xf numFmtId="0" fontId="40" fillId="44" borderId="222" xfId="0" quotePrefix="1" applyFont="1" applyFill="1" applyBorder="1" applyAlignment="1">
      <alignment horizontal="left" vertical="center"/>
    </xf>
    <xf numFmtId="0" fontId="40" fillId="44" borderId="225" xfId="0" quotePrefix="1" applyFont="1" applyFill="1" applyBorder="1" applyAlignment="1">
      <alignment horizontal="left" vertical="center"/>
    </xf>
    <xf numFmtId="0" fontId="40" fillId="44" borderId="236" xfId="0" quotePrefix="1" applyNumberFormat="1" applyFont="1" applyFill="1" applyBorder="1" applyAlignment="1" applyProtection="1">
      <alignment horizontal="left" vertical="center" wrapText="1"/>
    </xf>
    <xf numFmtId="0" fontId="40" fillId="44" borderId="237" xfId="0" quotePrefix="1" applyNumberFormat="1" applyFont="1" applyFill="1" applyBorder="1" applyAlignment="1" applyProtection="1">
      <alignment horizontal="left" vertical="center" wrapText="1"/>
    </xf>
    <xf numFmtId="166" fontId="47" fillId="44" borderId="224" xfId="50" applyFont="1" applyFill="1" applyBorder="1" applyAlignment="1">
      <alignment horizontal="right" vertical="center"/>
    </xf>
    <xf numFmtId="166" fontId="47" fillId="44" borderId="232" xfId="50" applyFont="1" applyFill="1" applyBorder="1" applyAlignment="1">
      <alignment horizontal="right" vertical="center"/>
    </xf>
    <xf numFmtId="0" fontId="40" fillId="44" borderId="222" xfId="0" quotePrefix="1" applyFont="1" applyFill="1" applyBorder="1" applyAlignment="1">
      <alignment horizontal="right" vertical="center"/>
    </xf>
    <xf numFmtId="0" fontId="40" fillId="44" borderId="225" xfId="0" quotePrefix="1" applyFont="1" applyFill="1" applyBorder="1" applyAlignment="1">
      <alignment horizontal="right" vertical="center"/>
    </xf>
    <xf numFmtId="2" fontId="40" fillId="44" borderId="224" xfId="0" quotePrefix="1" applyNumberFormat="1" applyFont="1" applyFill="1" applyBorder="1" applyAlignment="1">
      <alignment horizontal="left" vertical="center" wrapText="1"/>
    </xf>
    <xf numFmtId="0" fontId="40" fillId="44" borderId="224" xfId="0" quotePrefix="1" applyFont="1" applyFill="1" applyBorder="1" applyAlignment="1">
      <alignment horizontal="left" vertical="center"/>
    </xf>
    <xf numFmtId="2" fontId="40" fillId="44" borderId="61" xfId="0" quotePrefix="1" applyNumberFormat="1" applyFont="1" applyFill="1" applyBorder="1" applyAlignment="1">
      <alignment horizontal="left" vertical="center" wrapText="1"/>
    </xf>
    <xf numFmtId="2" fontId="40" fillId="44" borderId="232" xfId="0" quotePrefix="1" applyNumberFormat="1" applyFont="1" applyFill="1" applyBorder="1" applyAlignment="1">
      <alignment horizontal="left" vertical="center" wrapText="1"/>
    </xf>
    <xf numFmtId="0" fontId="40" fillId="44" borderId="232" xfId="0" quotePrefix="1" applyFont="1" applyFill="1" applyBorder="1" applyAlignment="1">
      <alignment horizontal="left" vertical="center"/>
    </xf>
    <xf numFmtId="0" fontId="40" fillId="44" borderId="0" xfId="0" applyFont="1" applyFill="1" applyBorder="1" applyAlignment="1">
      <alignment horizontal="center" vertical="center"/>
    </xf>
    <xf numFmtId="166" fontId="40" fillId="44" borderId="0" xfId="50" applyFont="1" applyFill="1" applyBorder="1" applyAlignment="1">
      <alignment horizontal="center" vertical="center"/>
    </xf>
    <xf numFmtId="0" fontId="40" fillId="44" borderId="33" xfId="0" applyFont="1" applyFill="1" applyBorder="1" applyAlignment="1">
      <alignment horizontal="center" vertical="center"/>
    </xf>
    <xf numFmtId="3" fontId="40" fillId="44" borderId="222" xfId="0" quotePrefix="1" applyNumberFormat="1" applyFont="1" applyFill="1" applyBorder="1" applyAlignment="1">
      <alignment horizontal="right" vertical="center"/>
    </xf>
    <xf numFmtId="2" fontId="40" fillId="44" borderId="224" xfId="0" applyNumberFormat="1" applyFont="1" applyFill="1" applyBorder="1" applyAlignment="1">
      <alignment vertical="center" wrapText="1"/>
    </xf>
    <xf numFmtId="2" fontId="40" fillId="44" borderId="224" xfId="0" applyNumberFormat="1" applyFont="1" applyFill="1" applyBorder="1"/>
    <xf numFmtId="0" fontId="40" fillId="44" borderId="58" xfId="0" quotePrefix="1" applyFont="1" applyFill="1" applyBorder="1" applyAlignment="1">
      <alignment horizontal="left" vertical="top"/>
    </xf>
    <xf numFmtId="0" fontId="40" fillId="44" borderId="59" xfId="0" quotePrefix="1" applyFont="1" applyFill="1" applyBorder="1" applyAlignment="1">
      <alignment horizontal="left" vertical="center"/>
    </xf>
    <xf numFmtId="0" fontId="40" fillId="44" borderId="107" xfId="0" quotePrefix="1" applyFont="1" applyFill="1" applyBorder="1" applyAlignment="1">
      <alignment horizontal="left" vertical="top"/>
    </xf>
    <xf numFmtId="2" fontId="40" fillId="44" borderId="107" xfId="0" quotePrefix="1" applyNumberFormat="1" applyFont="1" applyFill="1" applyBorder="1" applyAlignment="1">
      <alignment horizontal="left" vertical="center" wrapText="1"/>
    </xf>
    <xf numFmtId="0" fontId="40" fillId="44" borderId="102" xfId="0" quotePrefix="1" applyFont="1" applyFill="1" applyBorder="1" applyAlignment="1">
      <alignment horizontal="left" vertical="center"/>
    </xf>
    <xf numFmtId="0" fontId="40" fillId="44" borderId="240" xfId="0" quotePrefix="1" applyFont="1" applyFill="1" applyBorder="1" applyAlignment="1">
      <alignment horizontal="right" vertical="center"/>
    </xf>
    <xf numFmtId="166" fontId="40" fillId="44" borderId="241" xfId="50" applyFont="1" applyFill="1" applyBorder="1" applyAlignment="1">
      <alignment horizontal="right" vertical="center"/>
    </xf>
    <xf numFmtId="169" fontId="40" fillId="44" borderId="242" xfId="0" applyNumberFormat="1" applyFont="1" applyFill="1" applyBorder="1" applyAlignment="1">
      <alignment horizontal="right" vertical="center"/>
    </xf>
    <xf numFmtId="0" fontId="40" fillId="44" borderId="111" xfId="0" quotePrefix="1" applyFont="1" applyFill="1" applyBorder="1" applyAlignment="1">
      <alignment horizontal="right" vertical="center"/>
    </xf>
    <xf numFmtId="166" fontId="40" fillId="44" borderId="105" xfId="50" applyFont="1" applyFill="1" applyBorder="1" applyAlignment="1">
      <alignment horizontal="right" vertical="center"/>
    </xf>
    <xf numFmtId="169" fontId="40" fillId="44" borderId="112" xfId="0" applyNumberFormat="1" applyFont="1" applyFill="1" applyBorder="1" applyAlignment="1">
      <alignment horizontal="right" vertical="center"/>
    </xf>
    <xf numFmtId="0" fontId="40" fillId="44" borderId="96" xfId="0" quotePrefix="1" applyFont="1" applyFill="1" applyBorder="1" applyAlignment="1">
      <alignment horizontal="left" vertical="top"/>
    </xf>
    <xf numFmtId="2" fontId="40" fillId="44" borderId="93" xfId="0" quotePrefix="1" applyNumberFormat="1" applyFont="1" applyFill="1" applyBorder="1" applyAlignment="1">
      <alignment horizontal="left" vertical="center" wrapText="1"/>
    </xf>
    <xf numFmtId="0" fontId="40" fillId="44" borderId="195" xfId="0" quotePrefix="1" applyFont="1" applyFill="1" applyBorder="1" applyAlignment="1">
      <alignment horizontal="right" vertical="center"/>
    </xf>
    <xf numFmtId="166" fontId="47" fillId="44" borderId="93" xfId="50" applyFont="1" applyFill="1" applyBorder="1" applyAlignment="1">
      <alignment horizontal="right" vertical="center"/>
    </xf>
    <xf numFmtId="169" fontId="40" fillId="44" borderId="94" xfId="0" applyNumberFormat="1" applyFont="1" applyFill="1" applyBorder="1" applyAlignment="1">
      <alignment horizontal="right" vertical="center"/>
    </xf>
    <xf numFmtId="0" fontId="40" fillId="44" borderId="93" xfId="0" quotePrefix="1" applyFont="1" applyFill="1" applyBorder="1" applyAlignment="1">
      <alignment horizontal="center" vertical="center"/>
    </xf>
    <xf numFmtId="0" fontId="47" fillId="44" borderId="224" xfId="0" quotePrefix="1" applyFont="1" applyFill="1" applyBorder="1" applyAlignment="1">
      <alignment horizontal="center" vertical="center"/>
    </xf>
    <xf numFmtId="0" fontId="47" fillId="44" borderId="97" xfId="0" quotePrefix="1" applyFont="1" applyFill="1" applyBorder="1" applyAlignment="1">
      <alignment horizontal="left" vertical="top"/>
    </xf>
    <xf numFmtId="2" fontId="47" fillId="44" borderId="61" xfId="0" quotePrefix="1" applyNumberFormat="1" applyFont="1" applyFill="1" applyBorder="1" applyAlignment="1">
      <alignment horizontal="left" vertical="center" wrapText="1"/>
    </xf>
    <xf numFmtId="0" fontId="47" fillId="44" borderId="61" xfId="0" quotePrefix="1" applyFont="1" applyFill="1" applyBorder="1" applyAlignment="1">
      <alignment horizontal="center" vertical="center"/>
    </xf>
    <xf numFmtId="0" fontId="47" fillId="44" borderId="61" xfId="0" quotePrefix="1" applyFont="1" applyFill="1" applyBorder="1" applyAlignment="1">
      <alignment horizontal="right" vertical="center"/>
    </xf>
    <xf numFmtId="169" fontId="47" fillId="44" borderId="62" xfId="0" applyNumberFormat="1" applyFont="1" applyFill="1" applyBorder="1" applyAlignment="1">
      <alignment horizontal="right" vertical="center"/>
    </xf>
    <xf numFmtId="0" fontId="47" fillId="44" borderId="85" xfId="0" quotePrefix="1" applyFont="1" applyFill="1" applyBorder="1" applyAlignment="1">
      <alignment horizontal="left" vertical="top"/>
    </xf>
    <xf numFmtId="2" fontId="47" fillId="44" borderId="232" xfId="0" quotePrefix="1" applyNumberFormat="1" applyFont="1" applyFill="1" applyBorder="1" applyAlignment="1">
      <alignment horizontal="left" vertical="center" wrapText="1"/>
    </xf>
    <xf numFmtId="0" fontId="47" fillId="44" borderId="232" xfId="0" quotePrefix="1" applyFont="1" applyFill="1" applyBorder="1" applyAlignment="1">
      <alignment horizontal="center" vertical="center"/>
    </xf>
    <xf numFmtId="0" fontId="47" fillId="44" borderId="232" xfId="0" quotePrefix="1" applyFont="1" applyFill="1" applyBorder="1" applyAlignment="1">
      <alignment horizontal="right" vertical="center"/>
    </xf>
    <xf numFmtId="169" fontId="47" fillId="44" borderId="237" xfId="0" applyNumberFormat="1" applyFont="1" applyFill="1" applyBorder="1" applyAlignment="1">
      <alignment horizontal="right" vertical="center"/>
    </xf>
    <xf numFmtId="169" fontId="40" fillId="44" borderId="0" xfId="0" applyNumberFormat="1" applyFont="1" applyFill="1" applyBorder="1" applyAlignment="1" applyProtection="1">
      <alignment horizontal="center" vertical="center"/>
    </xf>
    <xf numFmtId="166" fontId="41" fillId="44" borderId="0" xfId="50" applyFont="1" applyFill="1" applyBorder="1" applyAlignment="1" applyProtection="1">
      <alignment horizontal="center" vertical="center"/>
    </xf>
    <xf numFmtId="169" fontId="40" fillId="44" borderId="33" xfId="0" applyNumberFormat="1" applyFont="1" applyFill="1" applyBorder="1" applyAlignment="1" applyProtection="1">
      <alignment horizontal="center" vertical="center"/>
    </xf>
    <xf numFmtId="166" fontId="49" fillId="44" borderId="232" xfId="50" applyFont="1" applyFill="1" applyBorder="1" applyAlignment="1">
      <alignment horizontal="right" vertical="center"/>
    </xf>
    <xf numFmtId="0" fontId="51" fillId="44" borderId="48" xfId="0" quotePrefix="1" applyFont="1" applyFill="1" applyBorder="1" applyAlignment="1">
      <alignment horizontal="left" vertical="center" wrapText="1"/>
    </xf>
    <xf numFmtId="0" fontId="50" fillId="44" borderId="220" xfId="0" quotePrefix="1" applyFont="1" applyFill="1" applyBorder="1" applyAlignment="1">
      <alignment horizontal="left" vertical="top"/>
    </xf>
    <xf numFmtId="0" fontId="50" fillId="44" borderId="58" xfId="0" quotePrefix="1" applyFont="1" applyFill="1" applyBorder="1" applyAlignment="1">
      <alignment horizontal="left" vertical="top"/>
    </xf>
    <xf numFmtId="0" fontId="40" fillId="44" borderId="114" xfId="0" quotePrefix="1" applyFont="1" applyFill="1" applyBorder="1" applyAlignment="1">
      <alignment horizontal="left" vertical="top"/>
    </xf>
    <xf numFmtId="0" fontId="40" fillId="44" borderId="41" xfId="0" quotePrefix="1" applyFont="1" applyFill="1" applyBorder="1" applyAlignment="1">
      <alignment horizontal="left" vertical="center" wrapText="1"/>
    </xf>
    <xf numFmtId="0" fontId="40" fillId="44" borderId="104" xfId="0" quotePrefix="1" applyFont="1" applyFill="1" applyBorder="1" applyAlignment="1">
      <alignment horizontal="left" vertical="top"/>
    </xf>
    <xf numFmtId="0" fontId="40" fillId="44" borderId="105" xfId="0" quotePrefix="1" applyFont="1" applyFill="1" applyBorder="1" applyAlignment="1">
      <alignment horizontal="left" vertical="top"/>
    </xf>
    <xf numFmtId="0" fontId="40" fillId="44" borderId="118" xfId="0" quotePrefix="1" applyFont="1" applyFill="1" applyBorder="1" applyAlignment="1">
      <alignment horizontal="left" vertical="top"/>
    </xf>
    <xf numFmtId="0" fontId="40" fillId="44" borderId="0" xfId="0" quotePrefix="1" applyFont="1" applyFill="1" applyBorder="1" applyAlignment="1">
      <alignment horizontal="left" vertical="center" wrapText="1"/>
    </xf>
    <xf numFmtId="0" fontId="40" fillId="44" borderId="26" xfId="0" quotePrefix="1" applyFont="1" applyFill="1" applyBorder="1" applyAlignment="1">
      <alignment horizontal="left" vertical="center"/>
    </xf>
    <xf numFmtId="0" fontId="40" fillId="44" borderId="87" xfId="0" quotePrefix="1" applyFont="1" applyFill="1" applyBorder="1" applyAlignment="1">
      <alignment horizontal="center" vertical="center"/>
    </xf>
    <xf numFmtId="0" fontId="40" fillId="44" borderId="211" xfId="0" quotePrefix="1" applyFont="1" applyFill="1" applyBorder="1" applyAlignment="1">
      <alignment horizontal="center" vertical="center"/>
    </xf>
    <xf numFmtId="0" fontId="40" fillId="44" borderId="216" xfId="0" quotePrefix="1" applyFont="1" applyFill="1" applyBorder="1" applyAlignment="1">
      <alignment horizontal="right" vertical="center"/>
    </xf>
    <xf numFmtId="0" fontId="40" fillId="44" borderId="229" xfId="0" quotePrefix="1" applyFont="1" applyFill="1" applyBorder="1" applyAlignment="1">
      <alignment horizontal="right" vertical="center"/>
    </xf>
    <xf numFmtId="0" fontId="40" fillId="44" borderId="230" xfId="0" quotePrefix="1" applyFont="1" applyFill="1" applyBorder="1" applyAlignment="1">
      <alignment horizontal="right" vertical="center"/>
    </xf>
    <xf numFmtId="166" fontId="40" fillId="44" borderId="243" xfId="50" applyFont="1" applyFill="1" applyBorder="1" applyAlignment="1">
      <alignment horizontal="right" vertical="center"/>
    </xf>
    <xf numFmtId="169" fontId="40" fillId="44" borderId="231" xfId="0" applyNumberFormat="1" applyFont="1" applyFill="1" applyBorder="1" applyAlignment="1">
      <alignment horizontal="right" vertical="center"/>
    </xf>
    <xf numFmtId="166" fontId="40" fillId="44" borderId="244" xfId="50" applyFont="1" applyFill="1" applyBorder="1" applyAlignment="1">
      <alignment horizontal="right" vertical="center"/>
    </xf>
    <xf numFmtId="169" fontId="40" fillId="44" borderId="233" xfId="0" applyNumberFormat="1" applyFont="1" applyFill="1" applyBorder="1" applyAlignment="1">
      <alignment horizontal="right" vertical="center"/>
    </xf>
    <xf numFmtId="0" fontId="42" fillId="41" borderId="26" xfId="0" applyFont="1" applyFill="1" applyBorder="1"/>
    <xf numFmtId="0" fontId="42" fillId="41" borderId="27" xfId="0" applyFont="1" applyFill="1" applyBorder="1" applyAlignment="1">
      <alignment vertical="center" wrapText="1"/>
    </xf>
    <xf numFmtId="0" fontId="42" fillId="41" borderId="28" xfId="0" applyFont="1" applyFill="1" applyBorder="1" applyAlignment="1">
      <alignment vertical="center" wrapText="1"/>
    </xf>
    <xf numFmtId="4" fontId="40" fillId="44" borderId="121" xfId="0" quotePrefix="1" applyNumberFormat="1" applyFont="1" applyFill="1" applyBorder="1" applyAlignment="1" applyProtection="1">
      <alignment vertical="center"/>
    </xf>
    <xf numFmtId="0" fontId="42" fillId="44" borderId="40" xfId="0" quotePrefix="1" applyNumberFormat="1" applyFont="1" applyFill="1" applyBorder="1" applyAlignment="1" applyProtection="1">
      <alignment vertical="center"/>
    </xf>
    <xf numFmtId="166" fontId="42" fillId="44" borderId="40" xfId="50" quotePrefix="1" applyFont="1" applyFill="1" applyBorder="1" applyAlignment="1" applyProtection="1">
      <alignment horizontal="right" vertical="center"/>
    </xf>
    <xf numFmtId="0" fontId="42" fillId="44" borderId="59" xfId="0" quotePrefix="1" applyNumberFormat="1" applyFont="1" applyFill="1" applyBorder="1" applyAlignment="1" applyProtection="1">
      <alignment horizontal="right" vertical="center"/>
    </xf>
    <xf numFmtId="166" fontId="40" fillId="44" borderId="24" xfId="50" applyFont="1" applyFill="1" applyBorder="1" applyAlignment="1" applyProtection="1">
      <alignment horizontal="right" vertical="center"/>
    </xf>
    <xf numFmtId="169" fontId="40" fillId="44" borderId="25" xfId="0" applyNumberFormat="1" applyFont="1" applyFill="1" applyBorder="1" applyAlignment="1" applyProtection="1">
      <alignment horizontal="right" vertical="center"/>
    </xf>
    <xf numFmtId="4" fontId="40" fillId="44" borderId="225" xfId="0" quotePrefix="1" applyNumberFormat="1" applyFont="1" applyFill="1" applyBorder="1" applyAlignment="1" applyProtection="1">
      <alignment vertical="center"/>
    </xf>
    <xf numFmtId="0" fontId="40" fillId="44" borderId="61" xfId="0" quotePrefix="1" applyNumberFormat="1" applyFont="1" applyFill="1" applyBorder="1" applyAlignment="1" applyProtection="1">
      <alignment horizontal="center" vertical="center"/>
    </xf>
    <xf numFmtId="0" fontId="40" fillId="44" borderId="232" xfId="0" quotePrefix="1" applyNumberFormat="1" applyFont="1" applyFill="1" applyBorder="1" applyAlignment="1" applyProtection="1">
      <alignment horizontal="center" vertical="center"/>
    </xf>
    <xf numFmtId="4" fontId="40" fillId="44" borderId="95" xfId="0" quotePrefix="1" applyNumberFormat="1" applyFont="1" applyFill="1" applyBorder="1" applyAlignment="1" applyProtection="1">
      <alignment vertical="center"/>
    </xf>
    <xf numFmtId="0" fontId="40" fillId="44" borderId="224" xfId="0" quotePrefix="1" applyNumberFormat="1" applyFont="1" applyFill="1" applyBorder="1" applyAlignment="1" applyProtection="1">
      <alignment horizontal="center" vertical="center"/>
    </xf>
    <xf numFmtId="0" fontId="40" fillId="44" borderId="26" xfId="0" quotePrefix="1" applyNumberFormat="1" applyFont="1" applyFill="1" applyBorder="1" applyAlignment="1" applyProtection="1">
      <alignment horizontal="left" vertical="top"/>
    </xf>
    <xf numFmtId="0" fontId="40" fillId="44" borderId="93" xfId="0" quotePrefix="1" applyNumberFormat="1" applyFont="1" applyFill="1" applyBorder="1" applyAlignment="1" applyProtection="1">
      <alignment horizontal="center" vertical="center"/>
    </xf>
    <xf numFmtId="169" fontId="40" fillId="44" borderId="20" xfId="0" applyNumberFormat="1" applyFont="1" applyFill="1" applyBorder="1" applyAlignment="1" applyProtection="1">
      <alignment horizontal="right" vertical="center"/>
    </xf>
    <xf numFmtId="4" fontId="40" fillId="44" borderId="61" xfId="0" quotePrefix="1" applyNumberFormat="1" applyFont="1" applyFill="1" applyBorder="1" applyAlignment="1">
      <alignment horizontal="right" vertical="center"/>
    </xf>
    <xf numFmtId="4" fontId="40" fillId="44" borderId="208" xfId="0" quotePrefix="1" applyNumberFormat="1" applyFont="1" applyFill="1" applyBorder="1" applyAlignment="1">
      <alignment horizontal="right" vertical="center"/>
    </xf>
    <xf numFmtId="2" fontId="40" fillId="44" borderId="216" xfId="0" quotePrefix="1" applyNumberFormat="1" applyFont="1" applyFill="1" applyBorder="1" applyAlignment="1">
      <alignment horizontal="right" vertical="center"/>
    </xf>
    <xf numFmtId="2" fontId="40" fillId="44" borderId="230" xfId="0" quotePrefix="1" applyNumberFormat="1" applyFont="1" applyFill="1" applyBorder="1" applyAlignment="1">
      <alignment horizontal="right" vertical="center"/>
    </xf>
    <xf numFmtId="4" fontId="40" fillId="44" borderId="224" xfId="0" quotePrefix="1" applyNumberFormat="1" applyFont="1" applyFill="1" applyBorder="1" applyAlignment="1">
      <alignment horizontal="right" vertical="center"/>
    </xf>
    <xf numFmtId="175" fontId="40" fillId="44" borderId="224" xfId="42" applyNumberFormat="1" applyFont="1" applyFill="1" applyBorder="1" applyAlignment="1" applyProtection="1"/>
    <xf numFmtId="2" fontId="49" fillId="44" borderId="224" xfId="0" quotePrefix="1" applyNumberFormat="1" applyFont="1" applyFill="1" applyBorder="1" applyAlignment="1">
      <alignment horizontal="right" vertical="center"/>
    </xf>
    <xf numFmtId="169" fontId="40" fillId="44" borderId="36" xfId="0" applyNumberFormat="1" applyFont="1" applyFill="1" applyBorder="1" applyAlignment="1" applyProtection="1">
      <alignment horizontal="right" vertical="center"/>
    </xf>
    <xf numFmtId="169" fontId="40" fillId="44" borderId="0" xfId="0" applyNumberFormat="1" applyFont="1" applyFill="1" applyBorder="1" applyAlignment="1">
      <alignment vertical="center"/>
    </xf>
    <xf numFmtId="166" fontId="41" fillId="44" borderId="0" xfId="50" applyFont="1" applyFill="1" applyBorder="1" applyAlignment="1">
      <alignment vertical="center"/>
    </xf>
    <xf numFmtId="166" fontId="49" fillId="44" borderId="208" xfId="50" applyFont="1" applyFill="1" applyBorder="1" applyAlignment="1">
      <alignment horizontal="right" vertical="center"/>
    </xf>
    <xf numFmtId="2" fontId="49" fillId="44" borderId="208" xfId="0" quotePrefix="1" applyNumberFormat="1" applyFont="1" applyFill="1" applyBorder="1" applyAlignment="1">
      <alignment horizontal="right" vertical="center"/>
    </xf>
    <xf numFmtId="4" fontId="40" fillId="44" borderId="208" xfId="0" quotePrefix="1" applyNumberFormat="1" applyFont="1" applyFill="1" applyBorder="1" applyAlignment="1" applyProtection="1">
      <alignment vertical="center"/>
    </xf>
    <xf numFmtId="166" fontId="47" fillId="44" borderId="208" xfId="50" applyFont="1" applyFill="1" applyBorder="1" applyAlignment="1" applyProtection="1">
      <alignment horizontal="right" vertical="center"/>
    </xf>
    <xf numFmtId="169" fontId="40" fillId="44" borderId="210" xfId="0" applyNumberFormat="1" applyFont="1" applyFill="1" applyBorder="1" applyAlignment="1" applyProtection="1">
      <alignment horizontal="right" vertical="center"/>
    </xf>
    <xf numFmtId="0" fontId="47" fillId="44" borderId="219" xfId="0" quotePrefix="1" applyNumberFormat="1" applyFont="1" applyFill="1" applyBorder="1" applyAlignment="1" applyProtection="1">
      <alignment horizontal="left" vertical="center" wrapText="1"/>
    </xf>
    <xf numFmtId="0" fontId="40" fillId="44" borderId="60" xfId="0" quotePrefix="1" applyNumberFormat="1" applyFont="1" applyFill="1" applyBorder="1" applyAlignment="1" applyProtection="1">
      <alignment horizontal="left" vertical="top"/>
    </xf>
    <xf numFmtId="0" fontId="40" fillId="44" borderId="235" xfId="0" quotePrefix="1" applyNumberFormat="1" applyFont="1" applyFill="1" applyBorder="1" applyAlignment="1" applyProtection="1">
      <alignment horizontal="left" vertical="top"/>
    </xf>
    <xf numFmtId="0" fontId="42" fillId="41" borderId="26" xfId="0" applyNumberFormat="1" applyFont="1" applyFill="1" applyBorder="1" applyAlignment="1" applyProtection="1"/>
    <xf numFmtId="0" fontId="40" fillId="44" borderId="208" xfId="0" quotePrefix="1" applyFont="1" applyFill="1" applyBorder="1" applyAlignment="1">
      <alignment horizontal="center" vertical="center"/>
    </xf>
    <xf numFmtId="0" fontId="40" fillId="44" borderId="208" xfId="0" quotePrefix="1" applyNumberFormat="1" applyFont="1" applyFill="1" applyBorder="1" applyAlignment="1" applyProtection="1">
      <alignment horizontal="center" vertical="center"/>
    </xf>
    <xf numFmtId="0" fontId="40" fillId="44" borderId="204" xfId="0" quotePrefix="1" applyFont="1" applyFill="1" applyBorder="1" applyAlignment="1">
      <alignment horizontal="center" vertical="center"/>
    </xf>
    <xf numFmtId="4" fontId="40" fillId="44" borderId="61" xfId="0" applyNumberFormat="1" applyFont="1" applyFill="1" applyBorder="1" applyAlignment="1">
      <alignment horizontal="right" vertical="center"/>
    </xf>
    <xf numFmtId="166" fontId="42" fillId="44" borderId="0" xfId="50" applyFont="1" applyFill="1" applyBorder="1" applyAlignment="1" applyProtection="1">
      <alignment vertical="center"/>
    </xf>
    <xf numFmtId="0" fontId="19" fillId="44" borderId="29" xfId="0" quotePrefix="1" applyNumberFormat="1" applyFont="1" applyFill="1" applyBorder="1" applyAlignment="1" applyProtection="1">
      <alignment horizontal="left" vertical="top"/>
    </xf>
    <xf numFmtId="0" fontId="19" fillId="44" borderId="85" xfId="0" quotePrefix="1" applyNumberFormat="1" applyFont="1" applyFill="1" applyBorder="1" applyAlignment="1" applyProtection="1">
      <alignment horizontal="left" vertical="top"/>
    </xf>
    <xf numFmtId="4" fontId="40" fillId="44" borderId="232" xfId="0" applyNumberFormat="1" applyFont="1" applyFill="1" applyBorder="1" applyAlignment="1">
      <alignment horizontal="right" vertical="center"/>
    </xf>
    <xf numFmtId="0" fontId="40" fillId="44" borderId="32" xfId="0" quotePrefix="1" applyFont="1" applyFill="1" applyBorder="1" applyAlignment="1">
      <alignment horizontal="left" vertical="top"/>
    </xf>
    <xf numFmtId="2" fontId="40" fillId="44" borderId="93" xfId="0" quotePrefix="1" applyNumberFormat="1" applyFont="1" applyFill="1" applyBorder="1" applyAlignment="1">
      <alignment horizontal="right" vertical="center"/>
    </xf>
    <xf numFmtId="0" fontId="49" fillId="44" borderId="61" xfId="0" quotePrefix="1" applyFont="1" applyFill="1" applyBorder="1" applyAlignment="1">
      <alignment horizontal="right" vertical="center"/>
    </xf>
    <xf numFmtId="166" fontId="40" fillId="44" borderId="93" xfId="50" applyFont="1" applyFill="1" applyBorder="1" applyAlignment="1">
      <alignment horizontal="right" vertical="center"/>
    </xf>
    <xf numFmtId="166" fontId="49" fillId="44" borderId="224" xfId="50" applyFont="1" applyFill="1" applyBorder="1" applyAlignment="1">
      <alignment horizontal="right" vertical="center"/>
    </xf>
    <xf numFmtId="2" fontId="49" fillId="44" borderId="232" xfId="0" quotePrefix="1" applyNumberFormat="1" applyFont="1" applyFill="1" applyBorder="1" applyAlignment="1">
      <alignment horizontal="right" vertical="center"/>
    </xf>
    <xf numFmtId="0" fontId="19" fillId="44" borderId="220" xfId="0" quotePrefix="1" applyFont="1" applyFill="1" applyBorder="1" applyAlignment="1">
      <alignment horizontal="left" vertical="top"/>
    </xf>
    <xf numFmtId="0" fontId="40" fillId="44" borderId="224" xfId="0" quotePrefix="1" applyNumberFormat="1" applyFont="1" applyFill="1" applyBorder="1" applyAlignment="1" applyProtection="1">
      <alignment horizontal="left" vertical="top" wrapText="1"/>
    </xf>
    <xf numFmtId="0" fontId="19" fillId="44" borderId="85" xfId="0" quotePrefix="1" applyFont="1" applyFill="1" applyBorder="1" applyAlignment="1">
      <alignment horizontal="left" vertical="top"/>
    </xf>
    <xf numFmtId="1" fontId="40" fillId="44" borderId="224" xfId="0" quotePrefix="1" applyNumberFormat="1" applyFont="1" applyFill="1" applyBorder="1" applyAlignment="1">
      <alignment horizontal="right" vertical="center"/>
    </xf>
    <xf numFmtId="4" fontId="40" fillId="44" borderId="224" xfId="0" quotePrefix="1" applyNumberFormat="1" applyFont="1" applyFill="1" applyBorder="1" applyAlignment="1" applyProtection="1">
      <alignment vertical="center"/>
    </xf>
    <xf numFmtId="169" fontId="47" fillId="44" borderId="236" xfId="0" applyNumberFormat="1" applyFont="1" applyFill="1" applyBorder="1" applyAlignment="1">
      <alignment horizontal="right" vertical="center"/>
    </xf>
    <xf numFmtId="0" fontId="40" fillId="44" borderId="96" xfId="0" quotePrefix="1" applyNumberFormat="1" applyFont="1" applyFill="1" applyBorder="1" applyAlignment="1" applyProtection="1">
      <alignment horizontal="left" vertical="top"/>
    </xf>
    <xf numFmtId="166" fontId="40" fillId="44" borderId="95" xfId="50" applyFont="1" applyFill="1" applyBorder="1" applyAlignment="1" applyProtection="1">
      <alignment horizontal="right" vertical="center"/>
    </xf>
    <xf numFmtId="0" fontId="19" fillId="44" borderId="96" xfId="0" quotePrefix="1" applyNumberFormat="1" applyFont="1" applyFill="1" applyBorder="1" applyAlignment="1" applyProtection="1">
      <alignment horizontal="left" vertical="top"/>
    </xf>
    <xf numFmtId="2" fontId="40" fillId="44" borderId="93" xfId="0" quotePrefix="1" applyNumberFormat="1" applyFont="1" applyFill="1" applyBorder="1" applyAlignment="1" applyProtection="1">
      <alignment vertical="center"/>
    </xf>
    <xf numFmtId="0" fontId="42" fillId="41" borderId="26" xfId="0" applyNumberFormat="1" applyFont="1" applyFill="1" applyBorder="1" applyAlignment="1" applyProtection="1">
      <alignment horizontal="left"/>
    </xf>
    <xf numFmtId="166" fontId="47" fillId="44" borderId="24" xfId="50" applyFont="1" applyFill="1" applyBorder="1" applyAlignment="1" applyProtection="1">
      <alignment horizontal="right" vertical="center"/>
    </xf>
    <xf numFmtId="169" fontId="47" fillId="44" borderId="25" xfId="0" applyNumberFormat="1" applyFont="1" applyFill="1" applyBorder="1" applyAlignment="1" applyProtection="1">
      <alignment horizontal="right" vertical="center"/>
    </xf>
    <xf numFmtId="2" fontId="47" fillId="44" borderId="95" xfId="0" quotePrefix="1" applyNumberFormat="1" applyFont="1" applyFill="1" applyBorder="1" applyAlignment="1" applyProtection="1">
      <alignment vertical="center"/>
    </xf>
    <xf numFmtId="9" fontId="40" fillId="0" borderId="20" xfId="56" quotePrefix="1" applyFont="1" applyFill="1" applyBorder="1" applyAlignment="1" applyProtection="1">
      <alignment horizontal="right" vertical="center"/>
    </xf>
    <xf numFmtId="0" fontId="42" fillId="41" borderId="20" xfId="0" quotePrefix="1" applyNumberFormat="1" applyFont="1" applyFill="1" applyBorder="1" applyAlignment="1" applyProtection="1">
      <alignment horizontal="left" vertical="center" wrapText="1"/>
    </xf>
    <xf numFmtId="0" fontId="42" fillId="33" borderId="92" xfId="0" quotePrefix="1" applyNumberFormat="1" applyFont="1" applyFill="1" applyBorder="1" applyAlignment="1" applyProtection="1">
      <alignment horizontal="left" vertical="center"/>
    </xf>
    <xf numFmtId="0" fontId="42" fillId="0" borderId="92" xfId="0" quotePrefix="1" applyNumberFormat="1" applyFont="1" applyFill="1" applyBorder="1" applyAlignment="1" applyProtection="1">
      <alignment vertical="center"/>
    </xf>
    <xf numFmtId="166" fontId="42" fillId="33" borderId="92" xfId="50" quotePrefix="1" applyFont="1" applyFill="1" applyBorder="1" applyAlignment="1" applyProtection="1">
      <alignment horizontal="right" vertical="center"/>
    </xf>
    <xf numFmtId="0" fontId="42" fillId="33" borderId="115" xfId="0" quotePrefix="1" applyNumberFormat="1" applyFont="1" applyFill="1" applyBorder="1" applyAlignment="1" applyProtection="1">
      <alignment horizontal="right" vertical="center"/>
    </xf>
    <xf numFmtId="2" fontId="40" fillId="0" borderId="121" xfId="0" quotePrefix="1" applyNumberFormat="1" applyFont="1" applyBorder="1" applyAlignment="1">
      <alignment horizontal="right" vertical="center"/>
    </xf>
    <xf numFmtId="2" fontId="40" fillId="0" borderId="222" xfId="0" quotePrefix="1" applyNumberFormat="1" applyFont="1" applyBorder="1" applyAlignment="1">
      <alignment horizontal="right" vertical="center"/>
    </xf>
    <xf numFmtId="2" fontId="40" fillId="0" borderId="225" xfId="0" quotePrefix="1" applyNumberFormat="1" applyFont="1" applyBorder="1" applyAlignment="1">
      <alignment horizontal="right" vertical="center"/>
    </xf>
    <xf numFmtId="0" fontId="40" fillId="0" borderId="224" xfId="0" quotePrefix="1" applyFont="1" applyFill="1" applyBorder="1" applyAlignment="1">
      <alignment horizontal="left" vertical="center" wrapText="1"/>
    </xf>
    <xf numFmtId="0" fontId="45" fillId="0" borderId="224" xfId="0" quotePrefix="1" applyFont="1" applyBorder="1" applyAlignment="1">
      <alignment horizontal="left" vertical="center" wrapText="1"/>
    </xf>
    <xf numFmtId="0" fontId="40" fillId="0" borderId="61" xfId="0" quotePrefix="1" applyFont="1" applyFill="1" applyBorder="1" applyAlignment="1">
      <alignment horizontal="left" vertical="center" wrapText="1"/>
    </xf>
    <xf numFmtId="0" fontId="40" fillId="0" borderId="61" xfId="0" quotePrefix="1" applyFont="1" applyBorder="1" applyAlignment="1">
      <alignment horizontal="left" vertical="center"/>
    </xf>
    <xf numFmtId="166" fontId="40" fillId="0" borderId="224" xfId="50" applyFont="1" applyBorder="1" applyAlignment="1">
      <alignment horizontal="right" vertical="center"/>
    </xf>
    <xf numFmtId="169" fontId="40" fillId="0" borderId="236" xfId="0" applyNumberFormat="1" applyFont="1" applyBorder="1" applyAlignment="1">
      <alignment horizontal="right" vertical="center"/>
    </xf>
    <xf numFmtId="0" fontId="40" fillId="0" borderId="232" xfId="0" quotePrefix="1" applyFont="1" applyFill="1" applyBorder="1" applyAlignment="1">
      <alignment horizontal="left" vertical="center" wrapText="1"/>
    </xf>
    <xf numFmtId="0" fontId="40" fillId="0" borderId="232" xfId="0" quotePrefix="1" applyFont="1" applyBorder="1" applyAlignment="1">
      <alignment horizontal="left" vertical="center"/>
    </xf>
    <xf numFmtId="166" fontId="49" fillId="0" borderId="232" xfId="50" applyFont="1" applyFill="1" applyBorder="1" applyAlignment="1">
      <alignment horizontal="right" vertical="center"/>
    </xf>
    <xf numFmtId="169" fontId="40" fillId="0" borderId="237" xfId="0" applyNumberFormat="1" applyFont="1" applyBorder="1" applyAlignment="1">
      <alignment horizontal="right" vertical="center"/>
    </xf>
    <xf numFmtId="0" fontId="19" fillId="44" borderId="60" xfId="0" quotePrefix="1" applyNumberFormat="1" applyFont="1" applyFill="1" applyBorder="1" applyAlignment="1" applyProtection="1">
      <alignment horizontal="center" vertical="center"/>
    </xf>
    <xf numFmtId="0" fontId="19" fillId="44" borderId="234" xfId="0" quotePrefix="1" applyNumberFormat="1" applyFont="1" applyFill="1" applyBorder="1" applyAlignment="1" applyProtection="1">
      <alignment horizontal="center" vertical="center"/>
    </xf>
    <xf numFmtId="0" fontId="19" fillId="44" borderId="235" xfId="0" quotePrefix="1" applyNumberFormat="1" applyFont="1" applyFill="1" applyBorder="1" applyAlignment="1" applyProtection="1">
      <alignment horizontal="center" vertical="center"/>
    </xf>
    <xf numFmtId="3" fontId="40" fillId="44" borderId="33" xfId="0" applyNumberFormat="1" applyFont="1" applyFill="1" applyBorder="1" applyAlignment="1" applyProtection="1">
      <alignment horizontal="right" vertical="center"/>
    </xf>
    <xf numFmtId="3" fontId="42" fillId="41" borderId="20" xfId="0" applyNumberFormat="1" applyFont="1" applyFill="1" applyBorder="1" applyAlignment="1" applyProtection="1">
      <alignment horizontal="right" vertical="center"/>
    </xf>
    <xf numFmtId="0" fontId="50" fillId="0" borderId="0" xfId="0" applyNumberFormat="1" applyFont="1" applyFill="1" applyBorder="1" applyAlignment="1" applyProtection="1">
      <alignment vertical="center" wrapText="1"/>
    </xf>
    <xf numFmtId="0" fontId="50" fillId="0" borderId="0" xfId="0" applyNumberFormat="1" applyFont="1" applyFill="1" applyBorder="1" applyAlignment="1" applyProtection="1">
      <alignment vertical="center"/>
    </xf>
    <xf numFmtId="166" fontId="50" fillId="0" borderId="0" xfId="50" applyFont="1" applyFill="1" applyBorder="1" applyAlignment="1" applyProtection="1">
      <alignment vertical="center"/>
    </xf>
    <xf numFmtId="0" fontId="51" fillId="0" borderId="0" xfId="0" applyNumberFormat="1" applyFont="1" applyFill="1" applyBorder="1" applyAlignment="1" applyProtection="1">
      <alignment horizontal="center" vertical="center" wrapText="1"/>
    </xf>
    <xf numFmtId="0" fontId="51" fillId="0" borderId="0" xfId="0" quotePrefix="1" applyFont="1" applyFill="1" applyBorder="1" applyAlignment="1">
      <alignment horizontal="center" vertical="center" wrapText="1"/>
    </xf>
    <xf numFmtId="166" fontId="40" fillId="0" borderId="0" xfId="50" applyFont="1" applyFill="1" applyBorder="1" applyAlignment="1" applyProtection="1"/>
    <xf numFmtId="2" fontId="40" fillId="0" borderId="0" xfId="0" applyNumberFormat="1" applyFont="1"/>
    <xf numFmtId="0" fontId="19" fillId="33" borderId="23" xfId="0" quotePrefix="1" applyNumberFormat="1" applyFont="1" applyFill="1" applyBorder="1" applyAlignment="1" applyProtection="1">
      <alignment horizontal="left" vertical="center"/>
    </xf>
    <xf numFmtId="0" fontId="20" fillId="35" borderId="234" xfId="0" quotePrefix="1" applyFont="1" applyFill="1" applyBorder="1" applyAlignment="1">
      <alignment horizontal="left" vertical="top"/>
    </xf>
    <xf numFmtId="0" fontId="19" fillId="35" borderId="224" xfId="0" quotePrefix="1" applyFont="1" applyFill="1" applyBorder="1" applyAlignment="1">
      <alignment horizontal="left" vertical="top"/>
    </xf>
    <xf numFmtId="171" fontId="19" fillId="37" borderId="224" xfId="0" quotePrefix="1" applyNumberFormat="1" applyFont="1" applyFill="1" applyBorder="1" applyAlignment="1">
      <alignment horizontal="right"/>
    </xf>
    <xf numFmtId="3" fontId="19" fillId="36" borderId="236" xfId="0" applyNumberFormat="1" applyFont="1" applyFill="1" applyBorder="1" applyAlignment="1" applyProtection="1">
      <alignment horizontal="right"/>
    </xf>
    <xf numFmtId="43" fontId="40" fillId="0" borderId="0" xfId="0" applyNumberFormat="1" applyFont="1" applyFill="1" applyBorder="1" applyAlignment="1" applyProtection="1"/>
    <xf numFmtId="0" fontId="19" fillId="35" borderId="224" xfId="0" quotePrefix="1" applyNumberFormat="1" applyFont="1" applyFill="1" applyBorder="1" applyAlignment="1" applyProtection="1">
      <alignment horizontal="left"/>
    </xf>
    <xf numFmtId="171" fontId="19" fillId="37" borderId="224" xfId="0" quotePrefix="1" applyNumberFormat="1" applyFont="1" applyFill="1" applyBorder="1" applyAlignment="1" applyProtection="1">
      <alignment horizontal="right"/>
    </xf>
    <xf numFmtId="0" fontId="19" fillId="40" borderId="222" xfId="0" quotePrefix="1" applyNumberFormat="1" applyFont="1" applyFill="1" applyBorder="1" applyAlignment="1" applyProtection="1">
      <alignment horizontal="right"/>
    </xf>
    <xf numFmtId="0" fontId="19" fillId="40" borderId="224" xfId="0" quotePrefix="1" applyNumberFormat="1" applyFont="1" applyFill="1" applyBorder="1" applyAlignment="1" applyProtection="1">
      <alignment horizontal="right"/>
    </xf>
    <xf numFmtId="169" fontId="19" fillId="40" borderId="236" xfId="0" applyNumberFormat="1" applyFont="1" applyFill="1" applyBorder="1" applyAlignment="1" applyProtection="1">
      <alignment horizontal="right"/>
    </xf>
    <xf numFmtId="0" fontId="20" fillId="35" borderId="123" xfId="0" quotePrefix="1" applyNumberFormat="1" applyFont="1" applyFill="1" applyBorder="1" applyAlignment="1" applyProtection="1">
      <alignment horizontal="left" vertical="top"/>
    </xf>
    <xf numFmtId="0" fontId="19" fillId="35" borderId="49" xfId="0" quotePrefix="1" applyNumberFormat="1" applyFont="1" applyFill="1" applyBorder="1" applyAlignment="1" applyProtection="1">
      <alignment horizontal="left" vertical="top" wrapText="1"/>
    </xf>
    <xf numFmtId="0" fontId="19" fillId="35" borderId="224" xfId="0" quotePrefix="1" applyNumberFormat="1" applyFont="1" applyFill="1" applyBorder="1" applyAlignment="1" applyProtection="1">
      <alignment horizontal="left" vertical="top" wrapText="1"/>
    </xf>
    <xf numFmtId="166" fontId="40" fillId="0" borderId="0" xfId="50" applyFont="1"/>
    <xf numFmtId="43" fontId="40" fillId="0" borderId="0" xfId="0" applyNumberFormat="1" applyFont="1"/>
    <xf numFmtId="0" fontId="40" fillId="0" borderId="224" xfId="0" quotePrefix="1" applyNumberFormat="1" applyFont="1" applyFill="1" applyBorder="1" applyAlignment="1" applyProtection="1">
      <alignment horizontal="left" vertical="center" wrapText="1"/>
    </xf>
    <xf numFmtId="2" fontId="40" fillId="0" borderId="224" xfId="0" quotePrefix="1" applyNumberFormat="1" applyFont="1" applyFill="1" applyBorder="1" applyAlignment="1" applyProtection="1">
      <alignment vertical="center"/>
    </xf>
    <xf numFmtId="166" fontId="40" fillId="0" borderId="61" xfId="50" applyFont="1" applyFill="1" applyBorder="1" applyAlignment="1">
      <alignment horizontal="right" vertical="center"/>
    </xf>
    <xf numFmtId="169" fontId="40" fillId="0" borderId="62" xfId="0" applyNumberFormat="1" applyFont="1" applyFill="1" applyBorder="1" applyAlignment="1">
      <alignment horizontal="right" vertical="center"/>
    </xf>
    <xf numFmtId="166" fontId="40" fillId="0" borderId="232" xfId="50" applyFont="1" applyFill="1" applyBorder="1" applyAlignment="1">
      <alignment horizontal="right" vertical="center"/>
    </xf>
    <xf numFmtId="3" fontId="40" fillId="0" borderId="237" xfId="0" applyNumberFormat="1" applyFont="1" applyFill="1" applyBorder="1" applyAlignment="1">
      <alignment horizontal="right" vertical="center"/>
    </xf>
    <xf numFmtId="166" fontId="42" fillId="0" borderId="0" xfId="50" applyFont="1" applyFill="1" applyBorder="1" applyAlignment="1" applyProtection="1">
      <alignment vertical="center"/>
    </xf>
    <xf numFmtId="169" fontId="40" fillId="0" borderId="20" xfId="0" applyNumberFormat="1" applyFont="1" applyFill="1" applyBorder="1" applyAlignment="1" applyProtection="1">
      <alignment horizontal="right" vertical="center"/>
    </xf>
    <xf numFmtId="0" fontId="44" fillId="41" borderId="27" xfId="0" quotePrefix="1" applyFont="1" applyFill="1" applyBorder="1" applyAlignment="1">
      <alignment horizontal="left" vertical="center" wrapText="1"/>
    </xf>
    <xf numFmtId="3" fontId="40" fillId="41" borderId="20" xfId="0" applyNumberFormat="1" applyFont="1" applyFill="1" applyBorder="1" applyAlignment="1" applyProtection="1">
      <alignment horizontal="right" vertical="center"/>
    </xf>
    <xf numFmtId="169" fontId="40" fillId="0" borderId="0" xfId="0" applyNumberFormat="1" applyFont="1" applyFill="1" applyBorder="1" applyAlignment="1" applyProtection="1"/>
    <xf numFmtId="0" fontId="41" fillId="44" borderId="0" xfId="0" applyNumberFormat="1" applyFont="1" applyFill="1" applyBorder="1" applyAlignment="1" applyProtection="1">
      <alignment vertical="center" wrapText="1"/>
    </xf>
    <xf numFmtId="0" fontId="47" fillId="44" borderId="209" xfId="0" quotePrefix="1" applyNumberFormat="1" applyFont="1" applyFill="1" applyBorder="1" applyAlignment="1" applyProtection="1">
      <alignment horizontal="left" vertical="center" wrapText="1"/>
    </xf>
    <xf numFmtId="166" fontId="40" fillId="44" borderId="0" xfId="50" applyFont="1" applyFill="1" applyBorder="1" applyAlignment="1" applyProtection="1"/>
    <xf numFmtId="0" fontId="43" fillId="0" borderId="29" xfId="0" applyNumberFormat="1" applyFont="1" applyFill="1" applyBorder="1" applyAlignment="1" applyProtection="1">
      <alignment horizontal="center" vertical="center"/>
    </xf>
    <xf numFmtId="0" fontId="43" fillId="0" borderId="30" xfId="0" applyNumberFormat="1" applyFont="1" applyFill="1" applyBorder="1" applyAlignment="1" applyProtection="1">
      <alignment horizontal="center" vertical="center"/>
    </xf>
    <xf numFmtId="0" fontId="43" fillId="0" borderId="31" xfId="0" applyNumberFormat="1" applyFont="1" applyFill="1" applyBorder="1" applyAlignment="1" applyProtection="1">
      <alignment horizontal="center" vertical="center"/>
    </xf>
    <xf numFmtId="0" fontId="43" fillId="0" borderId="26" xfId="0" applyNumberFormat="1" applyFont="1" applyFill="1" applyBorder="1" applyAlignment="1" applyProtection="1">
      <alignment horizontal="center" vertical="center"/>
    </xf>
    <xf numFmtId="0" fontId="43" fillId="0" borderId="27" xfId="0" applyNumberFormat="1" applyFont="1" applyFill="1" applyBorder="1" applyAlignment="1" applyProtection="1">
      <alignment horizontal="center" vertical="center"/>
    </xf>
    <xf numFmtId="0" fontId="43" fillId="0" borderId="28" xfId="0" applyNumberFormat="1" applyFont="1" applyFill="1" applyBorder="1" applyAlignment="1" applyProtection="1">
      <alignment horizontal="center" vertical="center"/>
    </xf>
    <xf numFmtId="0" fontId="42" fillId="0" borderId="61" xfId="0" applyFont="1" applyBorder="1" applyAlignment="1">
      <alignment horizontal="center" vertical="center"/>
    </xf>
    <xf numFmtId="0" fontId="42" fillId="0" borderId="62" xfId="0" applyFont="1" applyBorder="1" applyAlignment="1">
      <alignment horizontal="center" vertical="center"/>
    </xf>
    <xf numFmtId="0" fontId="42" fillId="0" borderId="204" xfId="0" applyFont="1" applyBorder="1" applyAlignment="1">
      <alignment horizontal="center" vertical="center"/>
    </xf>
    <xf numFmtId="0" fontId="42" fillId="0" borderId="205" xfId="0" applyFont="1" applyBorder="1" applyAlignment="1">
      <alignment horizontal="center" vertical="center"/>
    </xf>
    <xf numFmtId="0" fontId="44" fillId="41" borderId="27" xfId="0" applyNumberFormat="1" applyFont="1" applyFill="1" applyBorder="1" applyAlignment="1" applyProtection="1">
      <alignment horizontal="left" vertical="center" wrapText="1"/>
    </xf>
    <xf numFmtId="0" fontId="44" fillId="41" borderId="28" xfId="0" applyNumberFormat="1" applyFont="1" applyFill="1" applyBorder="1" applyAlignment="1" applyProtection="1">
      <alignment horizontal="left" vertical="center" wrapText="1"/>
    </xf>
    <xf numFmtId="0" fontId="42" fillId="41" borderId="27" xfId="0" applyNumberFormat="1" applyFont="1" applyFill="1" applyBorder="1" applyAlignment="1" applyProtection="1">
      <alignment horizontal="left" vertical="center"/>
    </xf>
    <xf numFmtId="0" fontId="42" fillId="41" borderId="28" xfId="0" applyNumberFormat="1" applyFont="1" applyFill="1" applyBorder="1" applyAlignment="1" applyProtection="1">
      <alignment horizontal="left" vertical="center"/>
    </xf>
    <xf numFmtId="0" fontId="42" fillId="41" borderId="27" xfId="0" applyNumberFormat="1" applyFont="1" applyFill="1" applyBorder="1" applyAlignment="1" applyProtection="1">
      <alignment horizontal="left" vertical="center" wrapText="1"/>
    </xf>
    <xf numFmtId="0" fontId="42" fillId="41" borderId="28" xfId="0" applyNumberFormat="1" applyFont="1" applyFill="1" applyBorder="1" applyAlignment="1" applyProtection="1">
      <alignment horizontal="left" vertical="center" wrapText="1"/>
    </xf>
    <xf numFmtId="0" fontId="42" fillId="41" borderId="27" xfId="0" applyFont="1" applyFill="1" applyBorder="1" applyAlignment="1">
      <alignment horizontal="left" vertical="center"/>
    </xf>
    <xf numFmtId="0" fontId="42" fillId="41" borderId="28" xfId="0" applyFont="1" applyFill="1" applyBorder="1" applyAlignment="1">
      <alignment horizontal="left" vertical="center"/>
    </xf>
    <xf numFmtId="0" fontId="51" fillId="0" borderId="0" xfId="0" applyNumberFormat="1" applyFont="1" applyFill="1" applyBorder="1" applyAlignment="1" applyProtection="1">
      <alignment horizontal="center" vertical="center"/>
    </xf>
    <xf numFmtId="0" fontId="51" fillId="0" borderId="0" xfId="0" quotePrefix="1" applyFont="1" applyBorder="1" applyAlignment="1">
      <alignment horizontal="center" vertical="center"/>
    </xf>
    <xf numFmtId="0" fontId="44" fillId="41" borderId="106" xfId="0" quotePrefix="1" applyFont="1" applyFill="1" applyBorder="1" applyAlignment="1">
      <alignment horizontal="left" vertical="center" wrapText="1"/>
    </xf>
    <xf numFmtId="0" fontId="44" fillId="41" borderId="27" xfId="0" quotePrefix="1" applyFont="1" applyFill="1" applyBorder="1" applyAlignment="1">
      <alignment horizontal="left" vertical="center" wrapText="1"/>
    </xf>
    <xf numFmtId="0" fontId="44" fillId="41" borderId="28" xfId="0" quotePrefix="1" applyFont="1" applyFill="1" applyBorder="1" applyAlignment="1">
      <alignment horizontal="left" vertical="center" wrapText="1"/>
    </xf>
    <xf numFmtId="0" fontId="42" fillId="41" borderId="27" xfId="0" quotePrefix="1" applyNumberFormat="1" applyFont="1" applyFill="1" applyBorder="1" applyAlignment="1" applyProtection="1">
      <alignment horizontal="left" vertical="center" wrapText="1"/>
    </xf>
    <xf numFmtId="0" fontId="51" fillId="0" borderId="0" xfId="0" applyNumberFormat="1" applyFont="1" applyFill="1" applyBorder="1" applyAlignment="1" applyProtection="1">
      <alignment horizontal="center" vertical="center" wrapText="1"/>
    </xf>
    <xf numFmtId="0" fontId="51" fillId="0" borderId="0" xfId="0" applyNumberFormat="1" applyFont="1" applyFill="1" applyBorder="1" applyAlignment="1" applyProtection="1">
      <alignment horizontal="left" vertical="center" wrapText="1"/>
    </xf>
    <xf numFmtId="0" fontId="21" fillId="0" borderId="201"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200"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66" xfId="0" applyFont="1" applyBorder="1" applyAlignment="1">
      <alignment horizontal="center" vertical="center" wrapText="1"/>
    </xf>
    <xf numFmtId="0" fontId="21" fillId="0" borderId="120" xfId="0" applyFont="1" applyBorder="1" applyAlignment="1">
      <alignment horizontal="center" vertical="center" wrapText="1"/>
    </xf>
    <xf numFmtId="0" fontId="21" fillId="0" borderId="121" xfId="0" applyFont="1" applyBorder="1" applyAlignment="1">
      <alignment horizontal="center" vertical="center" wrapText="1"/>
    </xf>
    <xf numFmtId="0" fontId="21" fillId="0" borderId="207" xfId="0" applyFont="1" applyBorder="1" applyAlignment="1">
      <alignment horizontal="left" vertical="center"/>
    </xf>
    <xf numFmtId="0" fontId="21" fillId="0" borderId="212" xfId="0" applyFont="1" applyBorder="1" applyAlignment="1">
      <alignment horizontal="left" vertical="center"/>
    </xf>
    <xf numFmtId="0" fontId="21" fillId="0" borderId="211" xfId="0" applyFont="1" applyBorder="1" applyAlignment="1">
      <alignment horizontal="left" vertical="center"/>
    </xf>
    <xf numFmtId="0" fontId="29" fillId="42" borderId="29" xfId="0" quotePrefix="1" applyFont="1" applyFill="1" applyBorder="1" applyAlignment="1">
      <alignment horizontal="left" vertical="center" wrapText="1"/>
    </xf>
    <xf numFmtId="0" fontId="29" fillId="42" borderId="30" xfId="0" quotePrefix="1" applyFont="1" applyFill="1" applyBorder="1" applyAlignment="1">
      <alignment horizontal="left" vertical="center" wrapText="1"/>
    </xf>
    <xf numFmtId="0" fontId="29" fillId="42" borderId="31" xfId="0" quotePrefix="1" applyFont="1" applyFill="1" applyBorder="1" applyAlignment="1">
      <alignment horizontal="left" vertical="center" wrapText="1"/>
    </xf>
    <xf numFmtId="0" fontId="29" fillId="42" borderId="34" xfId="0" quotePrefix="1" applyFont="1" applyFill="1" applyBorder="1" applyAlignment="1">
      <alignment horizontal="left" vertical="center" wrapText="1"/>
    </xf>
    <xf numFmtId="0" fontId="29" fillId="42" borderId="35" xfId="0" quotePrefix="1" applyFont="1" applyFill="1" applyBorder="1" applyAlignment="1">
      <alignment horizontal="left" vertical="center" wrapText="1"/>
    </xf>
    <xf numFmtId="0" fontId="29" fillId="42" borderId="36" xfId="0" quotePrefix="1" applyFont="1" applyFill="1" applyBorder="1" applyAlignment="1">
      <alignment horizontal="left" vertical="center" wrapText="1"/>
    </xf>
    <xf numFmtId="0" fontId="29" fillId="42" borderId="0" xfId="0" quotePrefix="1" applyFont="1" applyFill="1" applyBorder="1" applyAlignment="1">
      <alignment horizontal="left" vertical="center" wrapText="1"/>
    </xf>
    <xf numFmtId="0" fontId="18" fillId="0" borderId="0" xfId="46" applyFont="1" applyFill="1" applyBorder="1" applyAlignment="1"/>
    <xf numFmtId="0" fontId="37" fillId="0" borderId="0" xfId="47" applyFont="1" applyFill="1" applyBorder="1" applyAlignment="1">
      <alignment horizontal="left"/>
    </xf>
    <xf numFmtId="49" fontId="18" fillId="0" borderId="0" xfId="46" applyNumberFormat="1" applyFont="1" applyFill="1" applyBorder="1" applyAlignment="1">
      <alignment wrapText="1"/>
    </xf>
    <xf numFmtId="0" fontId="18" fillId="0" borderId="0" xfId="46" applyFont="1" applyFill="1" applyBorder="1" applyAlignment="1">
      <alignment horizontal="left" wrapText="1"/>
    </xf>
    <xf numFmtId="0" fontId="18" fillId="0" borderId="0" xfId="47" applyFont="1" applyFill="1" applyBorder="1" applyAlignment="1">
      <alignment horizontal="center"/>
    </xf>
    <xf numFmtId="43" fontId="18" fillId="0" borderId="0" xfId="46" applyNumberFormat="1" applyFont="1" applyFill="1" applyBorder="1" applyAlignment="1">
      <alignment horizontal="left" wrapText="1"/>
    </xf>
  </cellXfs>
  <cellStyles count="59">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50" builtinId="3"/>
    <cellStyle name="Millares [0]" xfId="42" builtinId="6"/>
    <cellStyle name="Millares 2" xfId="58"/>
    <cellStyle name="Millares 2 2" xfId="55"/>
    <cellStyle name="Millares 6" xfId="45"/>
    <cellStyle name="Moneda" xfId="51" builtinId="4"/>
    <cellStyle name="Moneda [0]" xfId="49" builtinId="7"/>
    <cellStyle name="Moneda 2 3" xfId="44"/>
    <cellStyle name="Neutral" xfId="8" builtinId="28" customBuiltin="1"/>
    <cellStyle name="Normal" xfId="0" builtinId="0"/>
    <cellStyle name="Normal 10" xfId="43"/>
    <cellStyle name="Normal 10 2" xfId="53"/>
    <cellStyle name="Normal 10 3" xfId="52"/>
    <cellStyle name="Normal 2" xfId="57"/>
    <cellStyle name="Normal 2 2" xfId="46"/>
    <cellStyle name="Normal 2 2 2 2 2" xfId="47"/>
    <cellStyle name="Notas" xfId="15" builtinId="10" customBuiltin="1"/>
    <cellStyle name="Porcentaje" xfId="56" builtinId="5"/>
    <cellStyle name="Salida" xfId="10" builtinId="21" customBuiltin="1"/>
    <cellStyle name="Texto de advertencia" xfId="14" builtinId="11" customBuiltin="1"/>
    <cellStyle name="Texto explicativo" xfId="16" builtinId="53" customBuiltin="1"/>
    <cellStyle name="Titulo" xfId="48"/>
    <cellStyle name="Título" xfId="1" builtinId="15" customBuiltin="1"/>
    <cellStyle name="Título 2" xfId="3" builtinId="17" customBuiltin="1"/>
    <cellStyle name="Título 3" xfId="4" builtinId="18" customBuiltin="1"/>
    <cellStyle name="Título grande" xfId="54"/>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228600</xdr:colOff>
      <xdr:row>2</xdr:row>
      <xdr:rowOff>92075</xdr:rowOff>
    </xdr:from>
    <xdr:to>
      <xdr:col>5</xdr:col>
      <xdr:colOff>812308</xdr:colOff>
      <xdr:row>3</xdr:row>
      <xdr:rowOff>130175</xdr:rowOff>
    </xdr:to>
    <xdr:pic>
      <xdr:nvPicPr>
        <xdr:cNvPr id="2" name="Imagen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0" y="180975"/>
          <a:ext cx="2730008"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314325</xdr:colOff>
      <xdr:row>0</xdr:row>
      <xdr:rowOff>76200</xdr:rowOff>
    </xdr:from>
    <xdr:to>
      <xdr:col>8</xdr:col>
      <xdr:colOff>440833</xdr:colOff>
      <xdr:row>1</xdr:row>
      <xdr:rowOff>114300</xdr:rowOff>
    </xdr:to>
    <xdr:pic>
      <xdr:nvPicPr>
        <xdr:cNvPr id="2" name="Imagen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275" y="76200"/>
          <a:ext cx="2021983"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439</xdr:row>
      <xdr:rowOff>0</xdr:rowOff>
    </xdr:from>
    <xdr:to>
      <xdr:col>10</xdr:col>
      <xdr:colOff>304800</xdr:colOff>
      <xdr:row>441</xdr:row>
      <xdr:rowOff>19051</xdr:rowOff>
    </xdr:to>
    <xdr:sp macro="" textlink="">
      <xdr:nvSpPr>
        <xdr:cNvPr id="4097" name="AutoShape 1" descr="blob:https://web.whatsapp.com/dc5cc14e-8367-447c-87d8-2e0478d8b80a">
          <a:extLst>
            <a:ext uri="{FF2B5EF4-FFF2-40B4-BE49-F238E27FC236}">
              <a16:creationId xmlns:a16="http://schemas.microsoft.com/office/drawing/2014/main" xmlns="" id="{00000000-0008-0000-0300-000001100000}"/>
            </a:ext>
          </a:extLst>
        </xdr:cNvPr>
        <xdr:cNvSpPr>
          <a:spLocks noChangeAspect="1" noChangeArrowheads="1"/>
        </xdr:cNvSpPr>
      </xdr:nvSpPr>
      <xdr:spPr bwMode="auto">
        <a:xfrm>
          <a:off x="8715375" y="818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314325</xdr:colOff>
      <xdr:row>0</xdr:row>
      <xdr:rowOff>76200</xdr:rowOff>
    </xdr:from>
    <xdr:to>
      <xdr:col>8</xdr:col>
      <xdr:colOff>440833</xdr:colOff>
      <xdr:row>1</xdr:row>
      <xdr:rowOff>114300</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275" y="76200"/>
          <a:ext cx="2021983"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yg\Downloads\PRESUPUESTO%20FINAL%20PUESTO%20SALUD%20LORENZO%20DE%20ALDANA%20-%20PASTO,%20OCTUBRE%20202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ublic\Documents\PRESUPUESTO%20ENTREGADO%20FEB\MEMORIAS%20ELECTRICA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ortatil\Downloads\MEMORIAS%20AIRE%20Y%20VENTILACION.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ortatil\Downloads\MEMORIAS%20GASES%20MEDICINALE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NFRAESTRUCTURA%20PASTO%20SALUD/ING.%20AMANDA%20RAMOS/LORENZO%20NUEVO/AJUSTE%20PRESUPUESTO%20LORENZO%20-%20IDS%20%20JUNIO%202021/AJUSTE%20LORENZO%20IDS%20JUNIO%202021/MEMORIAS%20CANTIDAD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NFRAESTRUCTURA%20PASTO%20SALUD/ING.%20AMANDA%20RAMOS/LORENZO%20NUEVO/AJUSTE%20PRESUPUESTO%20LORENZO%20-%20IDS%20%20JUNIO%202021/AJUSTE%20LORENZO%20IDS%20JUNIO%202021/CUADRO%20COMPARATIVO%20CON%20JUSTIFICACI&#211;N%20LORENZO%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AIRO%20PRIVADO\ARQUIDESING%20SAS\DISE&#209;O%20LORENZO%20DE%20ALDANA\ENTREGA%20FINAL\PRESUPUESTO%20FINALES\PRESUPUESTO%20ELECTRICO%2001-10-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yg\Downloads\AJUSTE%20PRESUPUESTO%20LORENZO%2002.1.2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yg\Downloads\PRESUPUESTO%2001-10-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OSCAR%20EMBUS\Downloads\PRESUPUESTO%2001-10-20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ortatil\Downloads\MEMORIAS%20CANTIDAD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ortatil\Downloads\MEMORIAS%20ESTRUCTURA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ortatil\Downloads\MEMORIAS%20HIDRAULICA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ortatil\Downloads\MEMORIAS%20ELECTRIC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OE"/>
      <sheetName val="APU 10.03.09 CAJA PISO"/>
      <sheetName val="INSUMOS"/>
      <sheetName val="APU"/>
      <sheetName val="INSUMOS-A"/>
    </sheetNames>
    <sheetDataSet>
      <sheetData sheetId="0">
        <row r="8">
          <cell r="A8" t="str">
            <v>Ítem</v>
          </cell>
        </row>
      </sheetData>
      <sheetData sheetId="1" refreshError="1"/>
      <sheetData sheetId="2" refreshError="1"/>
      <sheetData sheetId="3">
        <row r="1">
          <cell r="B1" t="str">
            <v>Materiales</v>
          </cell>
          <cell r="C1" t="str">
            <v>unidad</v>
          </cell>
          <cell r="D1" t="str">
            <v>V/Unitario</v>
          </cell>
        </row>
        <row r="2">
          <cell r="B2" t="str">
            <v>DUCTOS</v>
          </cell>
          <cell r="C2">
            <v>0</v>
          </cell>
          <cell r="D2">
            <v>0</v>
          </cell>
        </row>
        <row r="3">
          <cell r="B3" t="str">
            <v>Accesorios fijación según norma NSR-10</v>
          </cell>
          <cell r="C3" t="str">
            <v>un</v>
          </cell>
          <cell r="D3">
            <v>4760</v>
          </cell>
        </row>
        <row r="4">
          <cell r="B4" t="str">
            <v>Adaptador EMT 1"</v>
          </cell>
          <cell r="C4" t="str">
            <v>un</v>
          </cell>
          <cell r="D4">
            <v>2124.15</v>
          </cell>
        </row>
        <row r="5">
          <cell r="B5" t="str">
            <v>Adaptador EMT 11/2"</v>
          </cell>
          <cell r="C5" t="str">
            <v>un</v>
          </cell>
          <cell r="D5">
            <v>3681.8599999999997</v>
          </cell>
        </row>
        <row r="6">
          <cell r="B6" t="str">
            <v>Adaptador EMT 11/4"</v>
          </cell>
          <cell r="C6" t="str">
            <v>un</v>
          </cell>
          <cell r="D6">
            <v>3186.2249999999999</v>
          </cell>
        </row>
        <row r="7">
          <cell r="B7" t="str">
            <v>Adaptador EMT 2"</v>
          </cell>
          <cell r="C7" t="str">
            <v>un</v>
          </cell>
          <cell r="D7">
            <v>5168.7649999999994</v>
          </cell>
        </row>
        <row r="8">
          <cell r="B8" t="str">
            <v>Adaptador EMT 3"</v>
          </cell>
          <cell r="C8" t="str">
            <v>un</v>
          </cell>
          <cell r="D8">
            <v>12744.9</v>
          </cell>
        </row>
        <row r="9">
          <cell r="B9" t="str">
            <v>Adaptador EMT 3/4"</v>
          </cell>
          <cell r="C9" t="str">
            <v>un</v>
          </cell>
          <cell r="D9">
            <v>1068.6199999999999</v>
          </cell>
        </row>
        <row r="10">
          <cell r="B10" t="str">
            <v>Adaptador EMT 4"</v>
          </cell>
          <cell r="C10" t="str">
            <v>un</v>
          </cell>
          <cell r="D10">
            <v>14727.439999999999</v>
          </cell>
        </row>
        <row r="11">
          <cell r="B11" t="str">
            <v>Adaptador PVC  3/4". (eléctrico)</v>
          </cell>
          <cell r="C11" t="str">
            <v>un</v>
          </cell>
          <cell r="D11">
            <v>238</v>
          </cell>
        </row>
        <row r="12">
          <cell r="B12" t="str">
            <v>Adaptador PVC  campana 4" tipo DB. (eléctrico)</v>
          </cell>
          <cell r="C12" t="str">
            <v>un</v>
          </cell>
          <cell r="D12">
            <v>5453.7699999999995</v>
          </cell>
        </row>
        <row r="13">
          <cell r="B13" t="str">
            <v>Bandeja tipo escalera con tapa superior e inferior 10x10 cm</v>
          </cell>
          <cell r="C13" t="str">
            <v>tramo</v>
          </cell>
          <cell r="D13">
            <v>115668</v>
          </cell>
        </row>
        <row r="14">
          <cell r="B14" t="str">
            <v>Caja  12x12x5 de sobreponer con tapa lisa calibre 20</v>
          </cell>
          <cell r="C14" t="str">
            <v>un</v>
          </cell>
          <cell r="D14">
            <v>7735</v>
          </cell>
        </row>
        <row r="15">
          <cell r="B15" t="str">
            <v>Caja  2"x4" metálica galvanizada con tapa suplemento.</v>
          </cell>
          <cell r="C15" t="str">
            <v>un</v>
          </cell>
          <cell r="D15">
            <v>3570</v>
          </cell>
        </row>
        <row r="16">
          <cell r="B16" t="str">
            <v>Caja  4"x4" metálica galvanizada con tapa suplemento.</v>
          </cell>
          <cell r="C16" t="str">
            <v>un</v>
          </cell>
          <cell r="D16">
            <v>3570</v>
          </cell>
        </row>
        <row r="17">
          <cell r="B17" t="str">
            <v>Caja  4"x4" PVC con tapa suplemento/tapa lisa.</v>
          </cell>
          <cell r="C17" t="str">
            <v>un</v>
          </cell>
          <cell r="D17">
            <v>2975</v>
          </cell>
        </row>
        <row r="18">
          <cell r="B18" t="str">
            <v>Curva EMT 1"</v>
          </cell>
          <cell r="C18" t="str">
            <v>un</v>
          </cell>
          <cell r="D18">
            <v>3469.4449999999997</v>
          </cell>
        </row>
        <row r="19">
          <cell r="B19" t="str">
            <v>Curva EMT 11/2"</v>
          </cell>
          <cell r="C19" t="str">
            <v>un</v>
          </cell>
          <cell r="D19">
            <v>8709.0149999999994</v>
          </cell>
        </row>
        <row r="20">
          <cell r="B20" t="str">
            <v>Curva EMT 11/4"</v>
          </cell>
          <cell r="C20" t="str">
            <v>un</v>
          </cell>
          <cell r="D20">
            <v>6938.8899999999994</v>
          </cell>
        </row>
        <row r="21">
          <cell r="B21" t="str">
            <v>Curva EMT 2"</v>
          </cell>
          <cell r="C21" t="str">
            <v>un</v>
          </cell>
          <cell r="D21">
            <v>16285.15</v>
          </cell>
        </row>
        <row r="22">
          <cell r="B22" t="str">
            <v>Curva EMT 3"</v>
          </cell>
          <cell r="C22" t="str">
            <v>un</v>
          </cell>
          <cell r="D22">
            <v>65777.845000000001</v>
          </cell>
        </row>
        <row r="23">
          <cell r="B23" t="str">
            <v>Curva EMT 3/4"</v>
          </cell>
          <cell r="C23" t="str">
            <v>un</v>
          </cell>
          <cell r="D23">
            <v>1174.53</v>
          </cell>
        </row>
        <row r="24">
          <cell r="B24" t="str">
            <v>Curva EMT 4"</v>
          </cell>
          <cell r="C24" t="str">
            <v>un</v>
          </cell>
          <cell r="D24">
            <v>88152.224999999991</v>
          </cell>
        </row>
        <row r="25">
          <cell r="B25" t="str">
            <v>Curva pvc 3/4". (eléctrico)</v>
          </cell>
          <cell r="C25" t="str">
            <v>un</v>
          </cell>
          <cell r="D25">
            <v>1309</v>
          </cell>
        </row>
        <row r="26">
          <cell r="B26" t="str">
            <v>Limpiador Removedor PVC x 1/4 de galón.</v>
          </cell>
          <cell r="C26" t="str">
            <v>un</v>
          </cell>
          <cell r="D26">
            <v>44292.99</v>
          </cell>
        </row>
        <row r="27">
          <cell r="B27" t="str">
            <v>Soporte peldaño 14,1</v>
          </cell>
          <cell r="C27" t="str">
            <v>un</v>
          </cell>
          <cell r="D27">
            <v>3656.87</v>
          </cell>
        </row>
        <row r="28">
          <cell r="B28" t="str">
            <v>Soporte peldaño 34,1</v>
          </cell>
          <cell r="C28" t="str">
            <v>un</v>
          </cell>
          <cell r="D28">
            <v>8845.27</v>
          </cell>
        </row>
        <row r="29">
          <cell r="B29" t="str">
            <v>Soporte peldaño 54,1</v>
          </cell>
          <cell r="C29" t="str">
            <v>un</v>
          </cell>
          <cell r="D29">
            <v>14033.67</v>
          </cell>
        </row>
        <row r="30">
          <cell r="B30" t="str">
            <v>Tubería conduit galvanizado pesado IMC de 4"</v>
          </cell>
          <cell r="C30" t="str">
            <v>m</v>
          </cell>
          <cell r="D30">
            <v>108507.76999999999</v>
          </cell>
        </row>
        <row r="31">
          <cell r="B31" t="str">
            <v>Tubería EMT 1"</v>
          </cell>
          <cell r="C31" t="str">
            <v>tubo</v>
          </cell>
          <cell r="D31">
            <v>41096.65</v>
          </cell>
        </row>
        <row r="32">
          <cell r="B32" t="str">
            <v>Tubería EMT 11/2"</v>
          </cell>
          <cell r="C32" t="str">
            <v>tubo</v>
          </cell>
          <cell r="D32">
            <v>71916.459999999992</v>
          </cell>
        </row>
        <row r="33">
          <cell r="B33" t="str">
            <v>Tubería EMT 11/4"</v>
          </cell>
          <cell r="C33" t="str">
            <v>tubo</v>
          </cell>
          <cell r="D33">
            <v>56753.479999999996</v>
          </cell>
        </row>
        <row r="34">
          <cell r="B34" t="str">
            <v>Tubería EMT 2"</v>
          </cell>
          <cell r="C34" t="str">
            <v>tubo</v>
          </cell>
          <cell r="D34">
            <v>74691.539999999994</v>
          </cell>
        </row>
        <row r="35">
          <cell r="B35" t="str">
            <v>Tubería EMT 3"</v>
          </cell>
          <cell r="C35" t="str">
            <v>tubo</v>
          </cell>
          <cell r="D35">
            <v>159435.00999999998</v>
          </cell>
        </row>
        <row r="36">
          <cell r="B36" t="str">
            <v>Tubería EMT 3/4"</v>
          </cell>
          <cell r="C36" t="str">
            <v>m</v>
          </cell>
          <cell r="D36">
            <v>5337.15</v>
          </cell>
        </row>
        <row r="37">
          <cell r="B37" t="str">
            <v>Tubería EMT 4"</v>
          </cell>
          <cell r="C37" t="str">
            <v>Tubo</v>
          </cell>
          <cell r="D37">
            <v>199457.685</v>
          </cell>
        </row>
        <row r="38">
          <cell r="B38" t="str">
            <v>Tubería pvc 3/4"</v>
          </cell>
          <cell r="C38" t="str">
            <v>m</v>
          </cell>
          <cell r="D38">
            <v>1374.45</v>
          </cell>
        </row>
        <row r="39">
          <cell r="B39" t="str">
            <v>Tubería PVC tipo DB   4"</v>
          </cell>
          <cell r="C39" t="str">
            <v>m</v>
          </cell>
          <cell r="D39">
            <v>17130.05</v>
          </cell>
        </row>
        <row r="40">
          <cell r="B40" t="str">
            <v>Unión EMT 1"</v>
          </cell>
          <cell r="C40" t="str">
            <v>un</v>
          </cell>
          <cell r="D40">
            <v>2099.16</v>
          </cell>
        </row>
        <row r="41">
          <cell r="B41" t="str">
            <v>Unión EMT 11/2"</v>
          </cell>
          <cell r="C41" t="str">
            <v>un</v>
          </cell>
          <cell r="D41">
            <v>3984.12</v>
          </cell>
        </row>
        <row r="42">
          <cell r="B42" t="str">
            <v>Unión EMT 11/4"</v>
          </cell>
          <cell r="C42" t="str">
            <v>un</v>
          </cell>
          <cell r="D42">
            <v>3689</v>
          </cell>
        </row>
        <row r="43">
          <cell r="B43" t="str">
            <v>Unión EMT 2"</v>
          </cell>
          <cell r="C43" t="str">
            <v>un</v>
          </cell>
          <cell r="D43">
            <v>8925</v>
          </cell>
        </row>
        <row r="44">
          <cell r="B44" t="str">
            <v>Unión EMT 3"</v>
          </cell>
          <cell r="C44" t="str">
            <v>un</v>
          </cell>
          <cell r="D44">
            <v>11305</v>
          </cell>
        </row>
        <row r="45">
          <cell r="B45" t="str">
            <v>Unión EMT 3/4"</v>
          </cell>
          <cell r="C45" t="str">
            <v>un</v>
          </cell>
          <cell r="D45">
            <v>972.2299999999999</v>
          </cell>
        </row>
        <row r="46">
          <cell r="B46" t="str">
            <v>Unión EMT 4"</v>
          </cell>
          <cell r="C46" t="str">
            <v>un</v>
          </cell>
          <cell r="D46">
            <v>14656.635</v>
          </cell>
        </row>
        <row r="47">
          <cell r="B47" t="str">
            <v>Unión IMC 4"</v>
          </cell>
          <cell r="C47" t="str">
            <v>un</v>
          </cell>
          <cell r="D47">
            <v>31934.84</v>
          </cell>
        </row>
        <row r="48">
          <cell r="B48" t="str">
            <v>Tubería IMC 3/4"</v>
          </cell>
          <cell r="C48" t="str">
            <v>un</v>
          </cell>
          <cell r="D48">
            <v>14299.833333333332</v>
          </cell>
        </row>
        <row r="49">
          <cell r="B49" t="str">
            <v>Curva IMC 3/4"</v>
          </cell>
          <cell r="C49" t="str">
            <v>un</v>
          </cell>
          <cell r="D49">
            <v>6247.5</v>
          </cell>
        </row>
        <row r="50">
          <cell r="B50" t="str">
            <v>Terminal IMC 3/4"</v>
          </cell>
          <cell r="C50" t="str">
            <v>un</v>
          </cell>
          <cell r="D50">
            <v>7140</v>
          </cell>
        </row>
        <row r="51">
          <cell r="B51" t="str">
            <v>Union IMC 3/4"</v>
          </cell>
          <cell r="C51" t="str">
            <v>un</v>
          </cell>
          <cell r="D51">
            <v>2201.5</v>
          </cell>
        </row>
        <row r="52">
          <cell r="B52" t="str">
            <v>PROTECCIONES</v>
          </cell>
          <cell r="C52">
            <v>0</v>
          </cell>
          <cell r="D52">
            <v>0</v>
          </cell>
        </row>
        <row r="53">
          <cell r="B53" t="str">
            <v>Breaker industrial 3x100A merlan gerain</v>
          </cell>
          <cell r="C53" t="str">
            <v>un</v>
          </cell>
          <cell r="D53">
            <v>247705.63999999998</v>
          </cell>
        </row>
        <row r="54">
          <cell r="B54" t="str">
            <v>Breaker industrial Merla Gerain 15-60 Amperios</v>
          </cell>
          <cell r="C54" t="str">
            <v>un</v>
          </cell>
          <cell r="D54">
            <v>192482.5</v>
          </cell>
        </row>
        <row r="55">
          <cell r="B55" t="str">
            <v>Breaker monopolar enchufable 20-50Amperios</v>
          </cell>
          <cell r="C55" t="str">
            <v>un</v>
          </cell>
          <cell r="D55">
            <v>11900</v>
          </cell>
        </row>
        <row r="56">
          <cell r="B56" t="str">
            <v>Breaker Industrial ABB Formula 30A Capacidad de Ruptura 25 KA</v>
          </cell>
          <cell r="C56">
            <v>0</v>
          </cell>
          <cell r="D56">
            <v>142859.5</v>
          </cell>
        </row>
        <row r="57">
          <cell r="B57" t="str">
            <v>Breaker Industrial ABB Formula 40A Capacidad de Ruptura 25 KA</v>
          </cell>
          <cell r="C57">
            <v>0</v>
          </cell>
          <cell r="D57">
            <v>142205</v>
          </cell>
        </row>
        <row r="58">
          <cell r="B58" t="str">
            <v>Breaker Industrial ABB Formula 50A Capacidad de Ruptura 25 KA</v>
          </cell>
          <cell r="C58">
            <v>0</v>
          </cell>
          <cell r="D58">
            <v>142859.5</v>
          </cell>
        </row>
        <row r="59">
          <cell r="B59" t="str">
            <v>Breaker Industrial ABB Formula 60A Capacidad de Ruptura 25 KA</v>
          </cell>
          <cell r="C59">
            <v>0</v>
          </cell>
          <cell r="D59">
            <v>142859.5</v>
          </cell>
        </row>
        <row r="60">
          <cell r="B60" t="str">
            <v>Breaker Industrial ABB Formula 80A Capacidad de Ruptura 25 KA</v>
          </cell>
          <cell r="C60">
            <v>0</v>
          </cell>
          <cell r="D60">
            <v>147857.5</v>
          </cell>
        </row>
        <row r="61">
          <cell r="B61" t="str">
            <v>Breaker Industrial ABB Formula 100A Capacidad de Ruptura 25 KA</v>
          </cell>
          <cell r="C61">
            <v>0</v>
          </cell>
          <cell r="D61">
            <v>163565.5</v>
          </cell>
        </row>
        <row r="62">
          <cell r="B62" t="str">
            <v>Breaker Industrial ABB Formula 125A Capacidad de Ruptura 25 KA</v>
          </cell>
          <cell r="C62">
            <v>0</v>
          </cell>
          <cell r="D62">
            <v>348253.5</v>
          </cell>
        </row>
        <row r="63">
          <cell r="B63" t="str">
            <v>Breaker Industrial ABB Formula 150A Capacidad de Ruptura 85KA</v>
          </cell>
          <cell r="C63">
            <v>0</v>
          </cell>
          <cell r="D63">
            <v>479808</v>
          </cell>
        </row>
        <row r="64">
          <cell r="B64" t="str">
            <v xml:space="preserve">Breaker Industrial ABB Formula 175A Capacidad de Ruptura 50 KA </v>
          </cell>
          <cell r="C64">
            <v>0</v>
          </cell>
          <cell r="D64">
            <v>381335.5</v>
          </cell>
        </row>
        <row r="65">
          <cell r="B65" t="str">
            <v>DPS CLASE I+II, 100 KA (10/35) OBO</v>
          </cell>
          <cell r="C65" t="str">
            <v>un</v>
          </cell>
          <cell r="D65">
            <v>6830600</v>
          </cell>
        </row>
        <row r="66">
          <cell r="B66" t="str">
            <v>DPS CLASE 1+II, 3 POLOS+NPE, 150V, 50KA</v>
          </cell>
          <cell r="C66" t="str">
            <v>un</v>
          </cell>
          <cell r="D66">
            <v>2908360</v>
          </cell>
        </row>
        <row r="67">
          <cell r="B67" t="str">
            <v>DPS CLASE II SEGUN IEC 61643-1, 3 POLOS</v>
          </cell>
          <cell r="C67" t="str">
            <v>un</v>
          </cell>
          <cell r="D67">
            <v>1865920</v>
          </cell>
        </row>
        <row r="68">
          <cell r="B68" t="str">
            <v>CONDUCTORES</v>
          </cell>
          <cell r="C68">
            <v>0</v>
          </cell>
          <cell r="D68">
            <v>0</v>
          </cell>
        </row>
        <row r="69">
          <cell r="B69" t="str">
            <v>Cable aislado de Al 1/0</v>
          </cell>
          <cell r="C69" t="str">
            <v>m</v>
          </cell>
          <cell r="D69">
            <v>5355</v>
          </cell>
        </row>
        <row r="70">
          <cell r="B70" t="str">
            <v>Cable de cobre N°12 AWG LSHF</v>
          </cell>
          <cell r="C70" t="str">
            <v>ml</v>
          </cell>
          <cell r="D70">
            <v>1826.6499999999999</v>
          </cell>
        </row>
        <row r="71">
          <cell r="B71" t="str">
            <v>Cable desnudo de Cu No. 1/0</v>
          </cell>
          <cell r="C71" t="str">
            <v>m</v>
          </cell>
          <cell r="D71">
            <v>20610.8</v>
          </cell>
        </row>
        <row r="72">
          <cell r="B72" t="str">
            <v>Cable desnudo de Cu No. 2/0</v>
          </cell>
          <cell r="C72" t="str">
            <v>m</v>
          </cell>
          <cell r="D72">
            <v>34759.9</v>
          </cell>
        </row>
        <row r="73">
          <cell r="B73" t="str">
            <v>Cable No 3x18 AWG encauchetado</v>
          </cell>
          <cell r="C73" t="str">
            <v>m</v>
          </cell>
          <cell r="D73">
            <v>4343.5</v>
          </cell>
        </row>
        <row r="74">
          <cell r="B74" t="str">
            <v>Cable No 3x14 AWG encauchetado</v>
          </cell>
          <cell r="C74" t="str">
            <v>m</v>
          </cell>
          <cell r="D74">
            <v>4343.5</v>
          </cell>
        </row>
        <row r="75">
          <cell r="B75" t="str">
            <v>CABLE 4PR F/UTP CAT 6A</v>
          </cell>
          <cell r="C75" t="str">
            <v>m</v>
          </cell>
          <cell r="D75">
            <v>2788.2591073904</v>
          </cell>
        </row>
        <row r="76">
          <cell r="B76" t="str">
            <v>Cable 1/0 AWG XLPE 133% 15 KV</v>
          </cell>
          <cell r="C76" t="str">
            <v>ml</v>
          </cell>
          <cell r="D76">
            <v>30999.5</v>
          </cell>
        </row>
        <row r="77">
          <cell r="B77" t="str">
            <v>CABLE 1/0 AWG ACC AWG MONOPOLAR AISLADO, XLPE/LLDPE, 15KV, 100% NEUTRO CONCÉNTRICO 100% CU</v>
          </cell>
          <cell r="C77" t="str">
            <v>ml</v>
          </cell>
          <cell r="D77">
            <v>23800</v>
          </cell>
        </row>
        <row r="78">
          <cell r="B78" t="str">
            <v>Cable de cobre calibre  No 2/0  AWG THHN/THWN</v>
          </cell>
          <cell r="C78" t="str">
            <v>ml</v>
          </cell>
          <cell r="D78">
            <v>26061</v>
          </cell>
        </row>
        <row r="79">
          <cell r="B79" t="str">
            <v>Cable de cobre calibre  No 4  AWG THHN/THWN</v>
          </cell>
          <cell r="C79" t="str">
            <v>ml</v>
          </cell>
          <cell r="D79">
            <v>8627.5</v>
          </cell>
        </row>
        <row r="80">
          <cell r="B80" t="str">
            <v>Cable de cobre calibre  No 8  AWG THHN/THWN</v>
          </cell>
          <cell r="C80" t="str">
            <v>ml</v>
          </cell>
          <cell r="D80">
            <v>3510.5</v>
          </cell>
        </row>
        <row r="81">
          <cell r="B81" t="str">
            <v>Cable de cobre calibre  No 10  AWG THHN/THWN</v>
          </cell>
          <cell r="C81" t="str">
            <v>ml</v>
          </cell>
          <cell r="D81">
            <v>2439.5</v>
          </cell>
        </row>
        <row r="82">
          <cell r="B82" t="str">
            <v>Conector terminal para cable calibre 500 AWG</v>
          </cell>
          <cell r="C82" t="str">
            <v>un</v>
          </cell>
          <cell r="D82">
            <v>18493.79</v>
          </cell>
        </row>
        <row r="83">
          <cell r="B83" t="str">
            <v>Conector terminal para cable calibre 350 AWG</v>
          </cell>
          <cell r="C83" t="str">
            <v>un</v>
          </cell>
          <cell r="D83">
            <v>18088</v>
          </cell>
        </row>
        <row r="84">
          <cell r="B84" t="str">
            <v>Conector terminal para cable calibre 300 AWG</v>
          </cell>
          <cell r="C84" t="str">
            <v>un</v>
          </cell>
          <cell r="D84">
            <v>17431.12</v>
          </cell>
        </row>
        <row r="85">
          <cell r="B85" t="str">
            <v>Conector terminal para cable calibre 4/0 AWG</v>
          </cell>
          <cell r="C85" t="str">
            <v>un</v>
          </cell>
          <cell r="D85">
            <v>7378</v>
          </cell>
        </row>
        <row r="86">
          <cell r="B86" t="str">
            <v>Conector terminal para cable calibre 2/0 AWG</v>
          </cell>
          <cell r="C86" t="str">
            <v>un</v>
          </cell>
          <cell r="D86">
            <v>6865.11</v>
          </cell>
        </row>
        <row r="87">
          <cell r="B87" t="str">
            <v>Conector terminal para cable calibre 1/0 AWG</v>
          </cell>
          <cell r="C87" t="str">
            <v>un</v>
          </cell>
          <cell r="D87">
            <v>6069</v>
          </cell>
        </row>
        <row r="88">
          <cell r="B88" t="str">
            <v>Conector terminal para cable calibre 2 AWG</v>
          </cell>
          <cell r="C88" t="str">
            <v>un</v>
          </cell>
          <cell r="D88">
            <v>5854.8</v>
          </cell>
        </row>
        <row r="89">
          <cell r="B89" t="str">
            <v>Conector terminal para cable calibre 4 AWG</v>
          </cell>
          <cell r="C89" t="str">
            <v>un</v>
          </cell>
          <cell r="D89">
            <v>4998</v>
          </cell>
        </row>
        <row r="90">
          <cell r="B90" t="str">
            <v>Conector terminal para cable calibre 6 AWG</v>
          </cell>
          <cell r="C90" t="str">
            <v>un</v>
          </cell>
          <cell r="D90">
            <v>4403</v>
          </cell>
        </row>
        <row r="91">
          <cell r="B91" t="str">
            <v>Conector terminal para cable calibre 8 AWG</v>
          </cell>
          <cell r="C91" t="str">
            <v>un</v>
          </cell>
          <cell r="D91">
            <v>3451</v>
          </cell>
        </row>
        <row r="92">
          <cell r="B92" t="str">
            <v>Conector terminal para cable calibre 10 AWG</v>
          </cell>
          <cell r="C92" t="str">
            <v>un</v>
          </cell>
          <cell r="D92">
            <v>5950</v>
          </cell>
        </row>
        <row r="93">
          <cell r="B93" t="str">
            <v>Conector terminal para cable calibre 12 AWG</v>
          </cell>
          <cell r="C93" t="str">
            <v>un</v>
          </cell>
          <cell r="D93">
            <v>1428</v>
          </cell>
        </row>
        <row r="94">
          <cell r="B94" t="str">
            <v>Cable desnudo de Cu No. 8</v>
          </cell>
          <cell r="C94" t="str">
            <v>m</v>
          </cell>
          <cell r="D94">
            <v>4426.8</v>
          </cell>
        </row>
        <row r="95">
          <cell r="B95" t="str">
            <v>Cable Sintox AA8000 90C 600V PE HF LS CT Clibre 6 AWG</v>
          </cell>
          <cell r="C95" t="str">
            <v>ml</v>
          </cell>
          <cell r="D95">
            <v>1914.7099999999998</v>
          </cell>
        </row>
        <row r="96">
          <cell r="B96" t="str">
            <v>Cable Sintox AA8000 90C 600V PE HF LS CT Clibre 4 AWG</v>
          </cell>
          <cell r="C96" t="str">
            <v>ml</v>
          </cell>
          <cell r="D96">
            <v>2520.42</v>
          </cell>
        </row>
        <row r="97">
          <cell r="B97" t="str">
            <v>Cable Sintox AA8000 90C 600V PE HF LS CT Clibre 2 AWG</v>
          </cell>
          <cell r="C97" t="str">
            <v>ml</v>
          </cell>
          <cell r="D97">
            <v>3709.23</v>
          </cell>
        </row>
        <row r="98">
          <cell r="B98" t="str">
            <v>Cable Sintox AA8000 90C 600V PE HF LS CT Clibre 1/0 AWG</v>
          </cell>
          <cell r="C98" t="str">
            <v>ml</v>
          </cell>
          <cell r="D98">
            <v>6019.0199999999995</v>
          </cell>
        </row>
        <row r="99">
          <cell r="B99" t="str">
            <v>Cable Sintox AA8000 90C 600V PE HF LS CT Clibre 2/0 AWG</v>
          </cell>
          <cell r="C99" t="str">
            <v>ml</v>
          </cell>
          <cell r="D99">
            <v>7839.7199999999993</v>
          </cell>
        </row>
        <row r="100">
          <cell r="B100" t="str">
            <v>Cable Sintox AA8000 90C 600V PE HF LS CT Clibre 4/0 AWG</v>
          </cell>
          <cell r="C100" t="str">
            <v>ml</v>
          </cell>
          <cell r="D100">
            <v>9882.9499999999989</v>
          </cell>
        </row>
        <row r="101">
          <cell r="B101" t="str">
            <v>Cable Sintox AA8000 90C 600V PE HF LS CT Clibre 300 AWG</v>
          </cell>
          <cell r="C101" t="str">
            <v>ml</v>
          </cell>
          <cell r="D101">
            <v>14000.349999999999</v>
          </cell>
        </row>
        <row r="102">
          <cell r="B102" t="str">
            <v>Cable Sintox AA8000 90C 600V PE HF LS CT Clibre 500 AWG</v>
          </cell>
          <cell r="C102" t="str">
            <v>ml</v>
          </cell>
          <cell r="D102">
            <v>20859.509999999998</v>
          </cell>
        </row>
        <row r="103">
          <cell r="B103" t="str">
            <v>Cable FPLR 2x16 incendio</v>
          </cell>
          <cell r="C103" t="str">
            <v>m</v>
          </cell>
          <cell r="D103">
            <v>2441.3087999999998</v>
          </cell>
        </row>
        <row r="104">
          <cell r="B104" t="str">
            <v>Cable FPLR 4x18 incendio</v>
          </cell>
          <cell r="C104" t="str">
            <v>m</v>
          </cell>
          <cell r="D104">
            <v>2158.5410000000002</v>
          </cell>
        </row>
        <row r="105">
          <cell r="B105" t="str">
            <v>CABLE AISLANTE 2X16 TIPO CRISTAL</v>
          </cell>
          <cell r="C105" t="str">
            <v>ml</v>
          </cell>
          <cell r="D105">
            <v>1479.4556</v>
          </cell>
        </row>
        <row r="106">
          <cell r="B106" t="str">
            <v>Cable XHHN-2 calibre 12 AWG</v>
          </cell>
          <cell r="C106" t="str">
            <v>ml</v>
          </cell>
          <cell r="D106">
            <v>2499</v>
          </cell>
        </row>
        <row r="107">
          <cell r="B107" t="str">
            <v>OTROS</v>
          </cell>
          <cell r="C107">
            <v>0</v>
          </cell>
          <cell r="D107">
            <v>0</v>
          </cell>
        </row>
        <row r="108">
          <cell r="B108" t="str">
            <v>Chazo RL 3/8"</v>
          </cell>
          <cell r="C108" t="str">
            <v>un</v>
          </cell>
          <cell r="D108">
            <v>2534.6999999999998</v>
          </cell>
        </row>
        <row r="109">
          <cell r="B109" t="str">
            <v>Cinta  3M  1700 negra. 18mm x 10m</v>
          </cell>
          <cell r="C109" t="str">
            <v>un</v>
          </cell>
          <cell r="D109">
            <v>3391.5</v>
          </cell>
        </row>
        <row r="110">
          <cell r="B110" t="str">
            <v>Cinta Metálica en Acero Inoxidable de 3/8 . Bajante eléctrico</v>
          </cell>
          <cell r="C110" t="str">
            <v>un</v>
          </cell>
          <cell r="D110">
            <v>1844.5</v>
          </cell>
        </row>
        <row r="111">
          <cell r="B111" t="str">
            <v>Clavija con polo a tierra</v>
          </cell>
          <cell r="C111" t="str">
            <v>un</v>
          </cell>
          <cell r="D111">
            <v>4165</v>
          </cell>
        </row>
        <row r="112">
          <cell r="B112" t="str">
            <v>Clavija con polo a tierra de caucho</v>
          </cell>
          <cell r="C112" t="str">
            <v>un</v>
          </cell>
          <cell r="D112">
            <v>2314.5499999999997</v>
          </cell>
        </row>
        <row r="113">
          <cell r="B113" t="str">
            <v xml:space="preserve">Concreto de 21 Mpa preparado en obra (3000PSI) </v>
          </cell>
          <cell r="C113" t="str">
            <v>m3</v>
          </cell>
          <cell r="D113">
            <v>403866.98379999999</v>
          </cell>
        </row>
        <row r="114">
          <cell r="B114" t="str">
            <v>Conector de empalme.</v>
          </cell>
          <cell r="C114" t="str">
            <v>un</v>
          </cell>
          <cell r="D114">
            <v>1190</v>
          </cell>
        </row>
        <row r="115">
          <cell r="B115" t="str">
            <v>Conector OB 1010</v>
          </cell>
          <cell r="C115" t="str">
            <v>un</v>
          </cell>
          <cell r="D115">
            <v>4456.55</v>
          </cell>
        </row>
        <row r="116">
          <cell r="B116" t="str">
            <v>Dos tapas Tapa de 60 x 80 antifraude  13.2KV(Tapa doble de 60x80)</v>
          </cell>
          <cell r="C116" t="str">
            <v>un</v>
          </cell>
          <cell r="D116">
            <v>238731.84999999998</v>
          </cell>
        </row>
        <row r="117">
          <cell r="B117" t="str">
            <v>Grapa doble ala de 1/2". incluye el chazo y el tornillo</v>
          </cell>
          <cell r="C117" t="str">
            <v>un</v>
          </cell>
          <cell r="D117">
            <v>595</v>
          </cell>
        </row>
        <row r="118">
          <cell r="B118" t="str">
            <v>Grapa doble ala de 3/4". incluye el chazo y el tornillo</v>
          </cell>
          <cell r="C118" t="str">
            <v>un</v>
          </cell>
          <cell r="D118">
            <v>1785</v>
          </cell>
        </row>
        <row r="119">
          <cell r="B119" t="str">
            <v>Marcación térmica o en acrílico para RJ (Tomacorriente)</v>
          </cell>
          <cell r="C119" t="str">
            <v>un</v>
          </cell>
          <cell r="D119">
            <v>1190</v>
          </cell>
        </row>
        <row r="120">
          <cell r="B120" t="str">
            <v>Marco DRYWALL con moldura en aluminio</v>
          </cell>
          <cell r="C120" t="str">
            <v>un</v>
          </cell>
          <cell r="D120">
            <v>17850</v>
          </cell>
        </row>
        <row r="121">
          <cell r="B121" t="str">
            <v>Perno de expansión ref TEA10x070 de 1/2"X 3". Marca mecano o equivalente</v>
          </cell>
          <cell r="C121" t="str">
            <v>un</v>
          </cell>
          <cell r="D121">
            <v>1787.3799999999999</v>
          </cell>
        </row>
        <row r="122">
          <cell r="B122" t="str">
            <v>Pintura identificar tubo eléctrico expuesto.</v>
          </cell>
          <cell r="C122" t="str">
            <v>global</v>
          </cell>
          <cell r="D122">
            <v>595</v>
          </cell>
        </row>
        <row r="123">
          <cell r="B123" t="str">
            <v>Prensaestopa</v>
          </cell>
          <cell r="C123" t="str">
            <v>un</v>
          </cell>
          <cell r="D123">
            <v>1428</v>
          </cell>
        </row>
        <row r="124">
          <cell r="B124" t="str">
            <v>Soldadura CPVC (Unión simple) 1/4</v>
          </cell>
          <cell r="C124" t="str">
            <v>un</v>
          </cell>
          <cell r="D124">
            <v>98495.11</v>
          </cell>
        </row>
        <row r="125">
          <cell r="B125" t="str">
            <v>Tornillo de 1/4" con chazo</v>
          </cell>
          <cell r="C125" t="str">
            <v>un</v>
          </cell>
          <cell r="D125">
            <v>595</v>
          </cell>
        </row>
        <row r="126">
          <cell r="B126" t="str">
            <v>Esparrago galvanizado de 1/4"</v>
          </cell>
          <cell r="C126" t="str">
            <v>Tiro</v>
          </cell>
          <cell r="D126">
            <v>9520</v>
          </cell>
        </row>
        <row r="127">
          <cell r="B127" t="str">
            <v>Sika AnchorFix-1  300 ml</v>
          </cell>
          <cell r="C127" t="str">
            <v>cartucho</v>
          </cell>
          <cell r="D127">
            <v>97963.18</v>
          </cell>
        </row>
        <row r="128">
          <cell r="B128" t="str">
            <v>Amarras plasticas 50 cm</v>
          </cell>
          <cell r="C128" t="str">
            <v>un</v>
          </cell>
          <cell r="D128">
            <v>133.28</v>
          </cell>
        </row>
        <row r="129">
          <cell r="B129" t="str">
            <v>Cinta 27 3M  1700 negra. 18mm x 10m</v>
          </cell>
          <cell r="C129" t="str">
            <v>un</v>
          </cell>
          <cell r="D129">
            <v>16394.63</v>
          </cell>
        </row>
        <row r="130">
          <cell r="B130" t="str">
            <v>Tuerca galvanizada 1/4" con arandela</v>
          </cell>
          <cell r="C130" t="str">
            <v>un</v>
          </cell>
          <cell r="D130">
            <v>224.91</v>
          </cell>
        </row>
        <row r="131">
          <cell r="B131" t="str">
            <v>Separador para dos ductos de 4"</v>
          </cell>
          <cell r="C131" t="str">
            <v>un</v>
          </cell>
          <cell r="D131">
            <v>11900</v>
          </cell>
        </row>
        <row r="132">
          <cell r="B132" t="str">
            <v>Banda plástica PVC Norma RS05-010</v>
          </cell>
          <cell r="C132" t="str">
            <v>m</v>
          </cell>
          <cell r="D132">
            <v>1190</v>
          </cell>
        </row>
        <row r="133">
          <cell r="B133" t="str">
            <v>UPS Marca Legrand Modelo Keor T Trifásica 60kVA  con autonomía de 7 minutos a plena carga.</v>
          </cell>
          <cell r="C133" t="str">
            <v>un</v>
          </cell>
          <cell r="D133">
            <v>130522045.28999999</v>
          </cell>
        </row>
        <row r="134">
          <cell r="B134" t="str">
            <v>Supresor contra sobre tensiones transitorias de 160 kA, trifasico, 4 hilos + tierra, clase B, C</v>
          </cell>
          <cell r="C134" t="str">
            <v>un</v>
          </cell>
          <cell r="D134">
            <v>4670730.959999999</v>
          </cell>
        </row>
        <row r="135">
          <cell r="B135" t="str">
            <v>Chapeta para aterrizaje de bandejas</v>
          </cell>
          <cell r="C135" t="str">
            <v>un</v>
          </cell>
          <cell r="D135">
            <v>4046</v>
          </cell>
        </row>
        <row r="136">
          <cell r="B136" t="str">
            <v>Soldadura Exotérmica 110 gr</v>
          </cell>
          <cell r="C136" t="str">
            <v>Un</v>
          </cell>
          <cell r="D136">
            <v>26275.199999999997</v>
          </cell>
        </row>
        <row r="137">
          <cell r="B137" t="str">
            <v>Varilla de cobre 5/8"x2,4m</v>
          </cell>
          <cell r="C137" t="str">
            <v>Un</v>
          </cell>
          <cell r="D137">
            <v>209451.9</v>
          </cell>
        </row>
        <row r="138">
          <cell r="B138" t="str">
            <v>TABLEROS</v>
          </cell>
          <cell r="C138">
            <v>0</v>
          </cell>
          <cell r="D138">
            <v>0</v>
          </cell>
        </row>
        <row r="139">
          <cell r="B139" t="str">
            <v>TABLERO GENERAL 440V SEGÚN DIAGRAMA UNIFILAR</v>
          </cell>
          <cell r="C139" t="str">
            <v>gl</v>
          </cell>
          <cell r="D139">
            <v>15251040</v>
          </cell>
        </row>
        <row r="140">
          <cell r="B140" t="str">
            <v>ML GENERAL RED VITAL  DIAGRAMA UNIFILAR</v>
          </cell>
          <cell r="C140" t="str">
            <v>gl</v>
          </cell>
          <cell r="D140">
            <v>10079300</v>
          </cell>
        </row>
        <row r="141">
          <cell r="B141" t="str">
            <v>ML GENERAL RED REGULADA DIAGRAMA UNIFILAR</v>
          </cell>
          <cell r="C141" t="str">
            <v>gl</v>
          </cell>
          <cell r="D141">
            <v>12412890</v>
          </cell>
        </row>
        <row r="142">
          <cell r="B142" t="str">
            <v>TRANSFERENCIA RED CRITICA 160A DIAGRAMA UNIFILAR</v>
          </cell>
          <cell r="C142" t="str">
            <v>gl</v>
          </cell>
          <cell r="D142">
            <v>10393460</v>
          </cell>
        </row>
        <row r="143">
          <cell r="B143" t="str">
            <v>TRANSFERENCIA BCI 150A DIAGRAMA UNIFILAR</v>
          </cell>
          <cell r="C143" t="str">
            <v>gl</v>
          </cell>
          <cell r="D143">
            <v>10393460</v>
          </cell>
        </row>
        <row r="144">
          <cell r="B144" t="str">
            <v>TRANSFERENCIA RED REGULADA 150A DIAGRAMA UNIFILAR</v>
          </cell>
          <cell r="C144" t="str">
            <v>gl</v>
          </cell>
          <cell r="D144">
            <v>10393460</v>
          </cell>
        </row>
        <row r="145">
          <cell r="B145" t="str">
            <v>TRANSFERENCIA GENERAL 300A DIAGRAMA UNIFILAR</v>
          </cell>
          <cell r="C145" t="str">
            <v>gl</v>
          </cell>
          <cell r="D145">
            <v>15458100</v>
          </cell>
        </row>
        <row r="146">
          <cell r="B146" t="str">
            <v>ML GENERAL RAMAL CRITICO  DIAGRAMA UNIFILAR</v>
          </cell>
          <cell r="C146" t="str">
            <v>gl</v>
          </cell>
          <cell r="D146">
            <v>10393460</v>
          </cell>
        </row>
        <row r="147">
          <cell r="B147" t="str">
            <v>ML PLANTA ELECTRICA DIAGRAMA UNIFILAR</v>
          </cell>
          <cell r="C147" t="str">
            <v>gl</v>
          </cell>
          <cell r="D147">
            <v>8523851</v>
          </cell>
        </row>
        <row r="148">
          <cell r="B148" t="str">
            <v>ML GENERAL RED NORMAL  DIAGRAMA UNIFILAR</v>
          </cell>
          <cell r="C148" t="str">
            <v>gl</v>
          </cell>
          <cell r="D148">
            <v>16986060</v>
          </cell>
        </row>
        <row r="149">
          <cell r="B149" t="str">
            <v>ML GENERAL SISTEMA DE EQUIPOS SEGÚN DIAGRAMA UNIFILAR</v>
          </cell>
          <cell r="C149" t="str">
            <v>gl</v>
          </cell>
          <cell r="D149">
            <v>14715540</v>
          </cell>
        </row>
        <row r="150">
          <cell r="B150" t="str">
            <v>ML GENERAL NO ESCENCIAL DIAGRAMA UNIFILAR</v>
          </cell>
          <cell r="C150" t="str">
            <v>gl</v>
          </cell>
          <cell r="D150">
            <v>10626700</v>
          </cell>
        </row>
        <row r="151">
          <cell r="B151" t="str">
            <v>Sistema de potencia aislado 7,5 kVA ,con transformador de uso hospitalario,  8 circuitos de 2 polos 20A de 10kAIC,  monitor de aislamiento de linea, alarma visual y audible</v>
          </cell>
          <cell r="C151" t="str">
            <v>gl</v>
          </cell>
          <cell r="D151">
            <v>24624679.52</v>
          </cell>
        </row>
        <row r="152">
          <cell r="B152" t="str">
            <v>Tablero Trifásico con Puerta y Espacio para Totalizador de 12 Circuitos con Barraje de 225A-Barra Neutro-Barra Tierra-Chapa Plástica</v>
          </cell>
          <cell r="C152" t="str">
            <v>un</v>
          </cell>
          <cell r="D152">
            <v>279235.88</v>
          </cell>
        </row>
        <row r="153">
          <cell r="B153" t="str">
            <v>Tablero Trifásico con Puerta y Espacio para Totalizador de 36 Circuitos con Barraje de 225A-Barra Neutro-Barra Tierra-Chapa Plástica</v>
          </cell>
          <cell r="C153" t="str">
            <v>un</v>
          </cell>
          <cell r="D153">
            <v>492833.74</v>
          </cell>
        </row>
        <row r="154">
          <cell r="B154" t="str">
            <v>Tablero Trifásico con Puerta y Espacio para Totalizador de 42 Circuitos con Barraje de 225A-Barra Neutro-Barra Tierra-Chapa Plástica</v>
          </cell>
          <cell r="C154" t="str">
            <v>un</v>
          </cell>
          <cell r="D154">
            <v>618357.31999999995</v>
          </cell>
        </row>
        <row r="155">
          <cell r="B155" t="str">
            <v>TRANFORMADORES Y CELDAS</v>
          </cell>
          <cell r="C155">
            <v>0</v>
          </cell>
          <cell r="D155">
            <v>0</v>
          </cell>
        </row>
        <row r="156">
          <cell r="B156" t="str">
            <v>Transformador seco con clase de aislamiento tipo F 500 KVA 13200-208V</v>
          </cell>
          <cell r="C156" t="str">
            <v>un</v>
          </cell>
          <cell r="D156">
            <v>52796164.75</v>
          </cell>
        </row>
        <row r="157">
          <cell r="B157" t="str">
            <v>Descargador de Tensión serie 15</v>
          </cell>
          <cell r="C157" t="str">
            <v>un</v>
          </cell>
          <cell r="D157">
            <v>204204</v>
          </cell>
        </row>
        <row r="158">
          <cell r="B158" t="str">
            <v xml:space="preserve">Transformador seco con clase de aislamiento tipo F  150 KVA 13200-208V </v>
          </cell>
          <cell r="C158" t="str">
            <v>un</v>
          </cell>
          <cell r="D158">
            <v>29869000</v>
          </cell>
        </row>
        <row r="159">
          <cell r="B159" t="str">
            <v xml:space="preserve">Transformador seco con clase de aislamiento tipo F  225 KVA 13200-208V </v>
          </cell>
          <cell r="C159" t="str">
            <v>un</v>
          </cell>
          <cell r="D159">
            <v>37819747</v>
          </cell>
        </row>
        <row r="160">
          <cell r="B160" t="str">
            <v xml:space="preserve">Transformador seco con clase de aislamiento tipo F  300 KVA 13200-208V </v>
          </cell>
          <cell r="C160" t="str">
            <v>un</v>
          </cell>
          <cell r="D160">
            <v>42579747</v>
          </cell>
        </row>
        <row r="161">
          <cell r="B161" t="str">
            <v>Transformador seco con clase de aislamiento tipo F  630 KVA 13200-208V</v>
          </cell>
          <cell r="C161" t="str">
            <v>un</v>
          </cell>
          <cell r="D161">
            <v>57683166.309999995</v>
          </cell>
        </row>
        <row r="162">
          <cell r="B162" t="str">
            <v>Celda para transformador seco hasta 225 kVA - 15 kV</v>
          </cell>
          <cell r="C162" t="str">
            <v>un</v>
          </cell>
          <cell r="D162">
            <v>7062650</v>
          </cell>
        </row>
        <row r="163">
          <cell r="B163" t="str">
            <v>Celda para transformador seco hasta 150 kVA - 15 kV</v>
          </cell>
          <cell r="C163" t="str">
            <v>un</v>
          </cell>
          <cell r="D163">
            <v>7062650</v>
          </cell>
        </row>
        <row r="164">
          <cell r="B164" t="str">
            <v>Celda para transformador seco hasta 300 kVA - 15 kV</v>
          </cell>
          <cell r="C164" t="str">
            <v>un</v>
          </cell>
          <cell r="D164">
            <v>7657650</v>
          </cell>
        </row>
        <row r="165">
          <cell r="B165" t="str">
            <v>Celda para transformador seco hasta 500 kVA - 15 kV</v>
          </cell>
          <cell r="C165" t="str">
            <v>un</v>
          </cell>
          <cell r="D165">
            <v>7463680</v>
          </cell>
        </row>
        <row r="166">
          <cell r="B166" t="str">
            <v>Celda para transformador seco hasta 630 kVA - 15 kV</v>
          </cell>
          <cell r="C166" t="str">
            <v>un</v>
          </cell>
          <cell r="D166">
            <v>7595770</v>
          </cell>
        </row>
        <row r="167">
          <cell r="B167" t="str">
            <v>Unidad elevadora de cables 500mm 16kA 630A 24kV</v>
          </cell>
          <cell r="C167" t="str">
            <v>un</v>
          </cell>
          <cell r="D167">
            <v>2719150</v>
          </cell>
        </row>
        <row r="168">
          <cell r="B168" t="str">
            <v>Desconector de 630A en SF6 equipado con mecanismo de operacióńn por energíáa almacenada independiente del operador unidad combinacióńn desconector por switch- fusible (Incluye fusibles)</v>
          </cell>
          <cell r="C168" t="str">
            <v>un</v>
          </cell>
          <cell r="D168">
            <v>22845620</v>
          </cell>
        </row>
        <row r="169">
          <cell r="B169" t="str">
            <v>Unidad de medición (Incluye equipos de medida - Excepto medidor) 16kA 630A 24kV,  según proyecto aprobado EPM</v>
          </cell>
          <cell r="C169" t="str">
            <v>un</v>
          </cell>
          <cell r="D169">
            <v>25075680</v>
          </cell>
        </row>
        <row r="170">
          <cell r="B170" t="str">
            <v>Terminal premoldeado 15 kV  tipo interior para  1/0</v>
          </cell>
          <cell r="C170" t="str">
            <v>juego</v>
          </cell>
          <cell r="D170">
            <v>273700</v>
          </cell>
        </row>
        <row r="171">
          <cell r="B171" t="str">
            <v>Terminal premoldeado 15 kV  tipo exterior para  1/0</v>
          </cell>
          <cell r="C171" t="str">
            <v>juego</v>
          </cell>
          <cell r="D171">
            <v>273700</v>
          </cell>
        </row>
        <row r="172">
          <cell r="B172" t="str">
            <v>ZÓCALOS DE ELEVACIÓN PARA CELDAS QM</v>
          </cell>
          <cell r="C172" t="str">
            <v>un</v>
          </cell>
          <cell r="D172">
            <v>711620</v>
          </cell>
        </row>
        <row r="173">
          <cell r="B173" t="str">
            <v>ZÓCALOS DE ELEVACIÓN PARA CELDAS QM</v>
          </cell>
          <cell r="C173" t="str">
            <v>un</v>
          </cell>
          <cell r="D173">
            <v>2368100</v>
          </cell>
        </row>
        <row r="174">
          <cell r="B174" t="str">
            <v>SEGURIDAD</v>
          </cell>
          <cell r="C174">
            <v>0</v>
          </cell>
          <cell r="D174">
            <v>0</v>
          </cell>
        </row>
        <row r="175">
          <cell r="B175" t="str">
            <v>Bala IP 2 Megapixel / 50 mts IR EXIR / Exterior IP67 / WDR / PoE+ / Audio y Alarmas / Lente Mot. 2.8 a 12 mm / Videoanaliticos Integrados</v>
          </cell>
          <cell r="C175" t="str">
            <v>un</v>
          </cell>
          <cell r="D175">
            <v>758168.77779999992</v>
          </cell>
        </row>
        <row r="176">
          <cell r="B176" t="str">
            <v>Domo IP 2 Megapixel / Lente Mot. 2.8 a 12 mm / 30 mts IR EXIR / Exterior IP67 / IK10 / Audio y Alarmas / PoE / WDR 120 dB / Videoanaliticos Integrados</v>
          </cell>
          <cell r="C176" t="str">
            <v>un</v>
          </cell>
          <cell r="D176">
            <v>403242.97159999993</v>
          </cell>
        </row>
        <row r="177">
          <cell r="B177" t="str">
            <v xml:space="preserve">
PTZ IP 2 Megapixel / 36X Zoom / 200 mts IR / AutoSeguimiento / / WDR / Hi-PoE / EIS / Detección de Rostros / Exterior IP66 / IK10</v>
          </cell>
          <cell r="C177" t="str">
            <v>un</v>
          </cell>
          <cell r="D177">
            <v>2177733.5579999997</v>
          </cell>
        </row>
        <row r="178">
          <cell r="B178" t="str">
            <v>Inyector Super Hi-PoE / 56 Vcd / 60 Watts / Para Domos HIKVISION PTZ / IP (-AE) / Soporta 802.3 af / at</v>
          </cell>
          <cell r="C178" t="str">
            <v>un</v>
          </cell>
          <cell r="D178">
            <v>1249231.7739999997</v>
          </cell>
        </row>
        <row r="179">
          <cell r="B179" t="str">
            <v>Red Teclado con visualización táctil LCD, decodificación de joystick de 3 ejes, 1080p, 12 VDC</v>
          </cell>
          <cell r="C179" t="str">
            <v>un</v>
          </cell>
          <cell r="D179">
            <v>1249231.7739999997</v>
          </cell>
        </row>
        <row r="180">
          <cell r="B180" t="str">
            <v>NVR 12 Megapixel (4K) / 64 canales IP / 8 Bahías de Disco Duro / 2 Puertos de Red / Soporta RAID con Hot Swap / HDMI en 4K / Soporta POS</v>
          </cell>
          <cell r="C180" t="str">
            <v>un</v>
          </cell>
          <cell r="D180">
            <v>12107303.307400001</v>
          </cell>
        </row>
        <row r="181">
          <cell r="B181" t="str">
            <v>Disco duro WD de 8TB / 5400RPM / Optimizado para Videovigilancia</v>
          </cell>
          <cell r="C181" t="str">
            <v>un</v>
          </cell>
          <cell r="D181">
            <v>1264368.3836000001</v>
          </cell>
        </row>
        <row r="182">
          <cell r="B182" t="str">
            <v>Paquete base del software HikCentral, con licencia para 64 cámaras (ampliable hasta 3.000 cámaras).</v>
          </cell>
          <cell r="C182" t="str">
            <v>un</v>
          </cell>
          <cell r="D182">
            <v>15359643.8506</v>
          </cell>
        </row>
        <row r="183">
          <cell r="B183" t="str">
            <v>HikCentral-VSS-1Camera</v>
          </cell>
          <cell r="C183" t="str">
            <v>un</v>
          </cell>
          <cell r="D183">
            <v>64515.183599999997</v>
          </cell>
        </row>
        <row r="184">
          <cell r="B184" t="str">
            <v>Monitor profesional de 43” LED. Incluir Soporte de pared y cable HDMI 5 metros</v>
          </cell>
          <cell r="C184" t="str">
            <v>un</v>
          </cell>
          <cell r="D184">
            <v>4245495.9554000003</v>
          </cell>
        </row>
        <row r="185">
          <cell r="B185" t="str">
            <v>Workstation con 4 salidas hdmi-tarjeta graficadora</v>
          </cell>
          <cell r="C185" t="str">
            <v>un</v>
          </cell>
          <cell r="D185">
            <v>1249231.7739999997</v>
          </cell>
        </row>
        <row r="186">
          <cell r="B186" t="str">
            <v>Servidor HPE ProLiant DL380 Gen10, Intel Xeon 3106 1.70GHz, 16GB DDR4, max. 197.68TB, 3.5", SATA, Rack (2U) - Debe incluir licencias de sistemas operativos. Fuentes de respaldo, extención de garantia 3 años</v>
          </cell>
          <cell r="C186" t="str">
            <v>un</v>
          </cell>
          <cell r="D186">
            <v>29852025.244999997</v>
          </cell>
        </row>
        <row r="187">
          <cell r="B187" t="str">
            <v>CONTROL DE ACCESO</v>
          </cell>
          <cell r="C187">
            <v>0</v>
          </cell>
          <cell r="D187">
            <v>0</v>
          </cell>
        </row>
        <row r="188">
          <cell r="B188" t="str">
            <v>Controlador de Acceso / 4 Puerta / 8 Lectores Huella y Tarjeta / Integración con Video / 100,000 Tarjetas / Incluye Gabinete y Fuente de Alimentación 12VCD/8A / Soporta batería de respaldo</v>
          </cell>
          <cell r="C188" t="str">
            <v>un</v>
          </cell>
          <cell r="D188">
            <v>2638396.4690999999</v>
          </cell>
        </row>
        <row r="189">
          <cell r="B189" t="str">
            <v>Controlador de Acceso / 2 Puerta / 8 Lectores Huella y Tarjeta / Integración con Video / 100,000 Tarjetas / Incluye Gabinete y Fuente de Alimentación 12VCD/8A / Soporta batería de respaldo</v>
          </cell>
          <cell r="C189" t="str">
            <v>un</v>
          </cell>
          <cell r="D189">
            <v>2206572.5178</v>
          </cell>
        </row>
        <row r="190">
          <cell r="B190" t="str">
            <v>Bateria 12v 7ah</v>
          </cell>
          <cell r="C190" t="str">
            <v>un</v>
          </cell>
          <cell r="D190">
            <v>80246.138699999996</v>
          </cell>
        </row>
        <row r="191">
          <cell r="B191" t="str">
            <v>Lector de tarjetas em / sup wiegand / ip65</v>
          </cell>
          <cell r="C191" t="str">
            <v>un</v>
          </cell>
          <cell r="D191">
            <v>261264.53569999995</v>
          </cell>
        </row>
        <row r="192">
          <cell r="B192" t="str">
            <v>Boton no-touch para salida aluminio</v>
          </cell>
          <cell r="C192" t="str">
            <v>un</v>
          </cell>
          <cell r="D192">
            <v>142874.9105</v>
          </cell>
        </row>
        <row r="193">
          <cell r="B193" t="str">
            <v xml:space="preserve">
Electroiman 1 puerta 300 kg estatus puerta 12-24vdc
</v>
          </cell>
          <cell r="C193" t="str">
            <v>un</v>
          </cell>
          <cell r="D193">
            <v>1036401.3569</v>
          </cell>
        </row>
        <row r="194">
          <cell r="B194" t="str">
            <v xml:space="preserve">  
Fuente de poder ALTRONIX de 12/24 Vcd @ 6 Amper, con capacidad de respaldo, 1 salida, con voltaje de entrada de 115 Vca</v>
          </cell>
          <cell r="C194" t="str">
            <v>un</v>
          </cell>
          <cell r="D194">
            <v>1706438.9013</v>
          </cell>
        </row>
        <row r="195">
          <cell r="B195" t="str">
            <v>Estación enroladora de tarjetas para IVMS4200 / Facilita el alta de las tarjetas al software / DOBLE TECNOLOGIA Soporta tarjetas MIFARE y Proximidad EM</v>
          </cell>
          <cell r="C195" t="str">
            <v>un</v>
          </cell>
          <cell r="D195">
            <v>2353086.6387</v>
          </cell>
        </row>
        <row r="196">
          <cell r="B196" t="str">
            <v>Tarjeta MIFARE® de 1Kb / Frecuencia 13.56 Mhz</v>
          </cell>
          <cell r="C196" t="str">
            <v>un</v>
          </cell>
          <cell r="D196">
            <v>10987.27</v>
          </cell>
        </row>
        <row r="197">
          <cell r="B197" t="str">
            <v xml:space="preserve">Licencia hikcentral control acceso modulo 2 puertas </v>
          </cell>
          <cell r="C197" t="str">
            <v>un</v>
          </cell>
          <cell r="D197">
            <v>743977.37329999986</v>
          </cell>
        </row>
        <row r="198">
          <cell r="B198" t="str">
            <v>Licencia hikcentral control acceso modulo 1 puerta</v>
          </cell>
          <cell r="C198" t="str">
            <v>un</v>
          </cell>
          <cell r="D198">
            <v>371271.43199999997</v>
          </cell>
        </row>
        <row r="199">
          <cell r="B199" t="str">
            <v>Licencia hikcentral reporte asistencia</v>
          </cell>
          <cell r="C199" t="str">
            <v>un</v>
          </cell>
          <cell r="D199">
            <v>4418951.212199999</v>
          </cell>
        </row>
        <row r="200">
          <cell r="B200" t="str">
            <v>Terminal de reconocimiento facial + huella + tarjeta (3000) rostros</v>
          </cell>
          <cell r="C200" t="str">
            <v>un</v>
          </cell>
          <cell r="D200">
            <v>2497540.1675</v>
          </cell>
        </row>
        <row r="201">
          <cell r="B201" t="str">
            <v>ALARMA</v>
          </cell>
          <cell r="C201">
            <v>0</v>
          </cell>
          <cell r="D201">
            <v>0</v>
          </cell>
        </row>
        <row r="202">
          <cell r="B202" t="str">
            <v>Boton de panico</v>
          </cell>
          <cell r="C202" t="str">
            <v>un</v>
          </cell>
          <cell r="D202">
            <v>99127</v>
          </cell>
        </row>
        <row r="203">
          <cell r="B203" t="str">
            <v>Sensor de movimiento</v>
          </cell>
          <cell r="C203" t="str">
            <v>un</v>
          </cell>
          <cell r="D203">
            <v>49563.5</v>
          </cell>
        </row>
        <row r="204">
          <cell r="B204" t="str">
            <v>Magnetico liviano</v>
          </cell>
          <cell r="C204" t="str">
            <v>un</v>
          </cell>
          <cell r="D204">
            <v>8260.1112999999987</v>
          </cell>
        </row>
        <row r="205">
          <cell r="B205" t="str">
            <v>Magnetico Pesado</v>
          </cell>
          <cell r="C205" t="str">
            <v>un</v>
          </cell>
          <cell r="D205">
            <v>82605.361300000004</v>
          </cell>
        </row>
        <row r="206">
          <cell r="B206" t="str">
            <v xml:space="preserve">Panel de intrusión 128 Zonas </v>
          </cell>
          <cell r="C206" t="str">
            <v>un</v>
          </cell>
          <cell r="D206">
            <v>1346474.6113</v>
          </cell>
        </row>
        <row r="207">
          <cell r="B207" t="str">
            <v xml:space="preserve">Panel de intrusión de 64 zonas </v>
          </cell>
          <cell r="C207" t="str">
            <v>un</v>
          </cell>
          <cell r="D207">
            <v>902.09139999999991</v>
          </cell>
        </row>
        <row r="208">
          <cell r="B208" t="str">
            <v>Expansora de 8 Zonas</v>
          </cell>
          <cell r="C208" t="str">
            <v>un</v>
          </cell>
          <cell r="D208">
            <v>165212.13869999998</v>
          </cell>
        </row>
        <row r="209">
          <cell r="B209" t="str">
            <v>Teclado lcd alfanumérico compatible con Panel ofertado</v>
          </cell>
          <cell r="C209" t="str">
            <v>un</v>
          </cell>
          <cell r="D209">
            <v>536938.38870000001</v>
          </cell>
        </row>
        <row r="210">
          <cell r="B210" t="str">
            <v>Sirena 15 Wattios</v>
          </cell>
          <cell r="C210" t="str">
            <v>un</v>
          </cell>
          <cell r="D210">
            <v>165212.13869999998</v>
          </cell>
        </row>
        <row r="211">
          <cell r="B211" t="str">
            <v>Kit fuente con gabinete y baterias 12v 7ah-transformador 16.5 vac-40va</v>
          </cell>
          <cell r="C211" t="str">
            <v>un</v>
          </cell>
          <cell r="D211">
            <v>371726.25</v>
          </cell>
        </row>
        <row r="212">
          <cell r="B212" t="str">
            <v>Comunicador de Alarmas IP</v>
          </cell>
          <cell r="C212" t="str">
            <v>un</v>
          </cell>
          <cell r="D212">
            <v>702149.11129999999</v>
          </cell>
        </row>
        <row r="213">
          <cell r="B213" t="str">
            <v>Modulo transceptor 915mhz powerg, funcion de host,compatible c/hs2032/2064/2128</v>
          </cell>
          <cell r="C213" t="str">
            <v>un</v>
          </cell>
          <cell r="D213">
            <v>561720.13870000001</v>
          </cell>
        </row>
        <row r="214">
          <cell r="B214" t="str">
            <v>Repetidor Inalambrico</v>
          </cell>
          <cell r="C214" t="str">
            <v>un</v>
          </cell>
          <cell r="D214">
            <v>660847.13869999989</v>
          </cell>
        </row>
        <row r="215">
          <cell r="B215" t="str">
            <v>CABLEADO ESTRUCTURADO</v>
          </cell>
          <cell r="C215">
            <v>0</v>
          </cell>
          <cell r="D215">
            <v>0</v>
          </cell>
        </row>
        <row r="216">
          <cell r="B216" t="str">
            <v>Placa de Pared Vertical MAX de 2 Puertos, Blanco</v>
          </cell>
          <cell r="C216" t="str">
            <v>un</v>
          </cell>
          <cell r="D216">
            <v>11121.716200000001</v>
          </cell>
        </row>
        <row r="217">
          <cell r="B217" t="str">
            <v>Tapa Ciega para Faceplate</v>
          </cell>
          <cell r="C217" t="str">
            <v>un</v>
          </cell>
          <cell r="D217">
            <v>17813.2052</v>
          </cell>
        </row>
        <row r="218">
          <cell r="B218" t="str">
            <v xml:space="preserve">Jack 6A F/UTP </v>
          </cell>
          <cell r="C218" t="str">
            <v>un</v>
          </cell>
          <cell r="D218">
            <v>26765.955999999995</v>
          </cell>
        </row>
        <row r="219">
          <cell r="B219" t="str">
            <v>Patch Cord 6A FUTP-2 Metros</v>
          </cell>
          <cell r="C219" t="str">
            <v>un</v>
          </cell>
          <cell r="D219">
            <v>56854.582399999999</v>
          </cell>
        </row>
        <row r="220">
          <cell r="B220" t="str">
            <v>Plug CAT 6A</v>
          </cell>
          <cell r="C220" t="str">
            <v>un</v>
          </cell>
          <cell r="D220">
            <v>66776.445399999997</v>
          </cell>
        </row>
        <row r="221">
          <cell r="B221" t="str">
            <v>Jack 6A F/UTP- para Herrajes</v>
          </cell>
          <cell r="C221" t="str">
            <v>un</v>
          </cell>
          <cell r="D221">
            <v>26765.955999999995</v>
          </cell>
        </row>
        <row r="222">
          <cell r="B222" t="str">
            <v>Patch Cord 6A FUTP-1 Metros</v>
          </cell>
          <cell r="C222" t="str">
            <v>un</v>
          </cell>
          <cell r="D222">
            <v>41256.4908</v>
          </cell>
        </row>
        <row r="223">
          <cell r="B223" t="str">
            <v>Herrajes de 24 Puertos</v>
          </cell>
          <cell r="C223" t="str">
            <v>un</v>
          </cell>
          <cell r="D223">
            <v>196683.62839999999</v>
          </cell>
        </row>
        <row r="224">
          <cell r="B224" t="str">
            <v>Organizador 2U</v>
          </cell>
          <cell r="C224" t="str">
            <v>un</v>
          </cell>
          <cell r="D224">
            <v>185838.8014</v>
          </cell>
        </row>
        <row r="225">
          <cell r="B225" t="str">
            <v>Rack de pared 12U</v>
          </cell>
          <cell r="C225" t="str">
            <v>un</v>
          </cell>
          <cell r="D225">
            <v>4397785.0153999999</v>
          </cell>
        </row>
        <row r="226">
          <cell r="B226" t="str">
            <v>Rack cerrado para servidores</v>
          </cell>
          <cell r="C226" t="str">
            <v>un</v>
          </cell>
          <cell r="D226">
            <v>0</v>
          </cell>
        </row>
        <row r="227">
          <cell r="B227" t="str">
            <v>Rack Abierto 45U: Deben incluir Organizadores Verticales</v>
          </cell>
          <cell r="C227" t="str">
            <v>un</v>
          </cell>
          <cell r="D227">
            <v>802978.67999999993</v>
          </cell>
        </row>
        <row r="228">
          <cell r="B228" t="str">
            <v>PDU HORZ 5-15P 24X5-15R 120V/</v>
          </cell>
          <cell r="C228" t="str">
            <v>un</v>
          </cell>
          <cell r="D228">
            <v>389859.99359999999</v>
          </cell>
        </row>
        <row r="229">
          <cell r="B229" t="str">
            <v>Puesta a tierra Racks</v>
          </cell>
          <cell r="C229" t="str">
            <v>un</v>
          </cell>
          <cell r="D229">
            <v>623692.92299999995</v>
          </cell>
        </row>
        <row r="230">
          <cell r="B230" t="str">
            <v>Bandeja F.O. 4RMS 12 modulos</v>
          </cell>
          <cell r="C230" t="str">
            <v>un</v>
          </cell>
          <cell r="D230">
            <v>508737.75679999992</v>
          </cell>
        </row>
        <row r="231">
          <cell r="B231" t="str">
            <v>Modulo MTP a 12 CONEC LC om4</v>
          </cell>
          <cell r="C231" t="str">
            <v>un</v>
          </cell>
          <cell r="D231">
            <v>1202575.9437999998</v>
          </cell>
        </row>
        <row r="232">
          <cell r="B232" t="str">
            <v>Modulo MTP a 24 CONEC LC om4</v>
          </cell>
          <cell r="C232" t="str">
            <v>un</v>
          </cell>
          <cell r="D232">
            <v>1866417.8008000001</v>
          </cell>
        </row>
        <row r="233">
          <cell r="B233" t="str">
            <v>Patch Cord F.O. OM4 LC/LC 2m LSOH</v>
          </cell>
          <cell r="C233" t="str">
            <v>un</v>
          </cell>
          <cell r="D233">
            <v>141213.492</v>
          </cell>
        </row>
        <row r="234">
          <cell r="B234" t="str">
            <v>F.O. preconectorizada 12H OMH4 LS0H 140 m</v>
          </cell>
          <cell r="C234" t="str">
            <v>un</v>
          </cell>
          <cell r="D234">
            <v>7082179.6612</v>
          </cell>
        </row>
        <row r="235">
          <cell r="B235" t="str">
            <v>F.O. preconectorizada 12H OMH4 LS0H 60 m</v>
          </cell>
          <cell r="C235" t="str">
            <v>un</v>
          </cell>
          <cell r="D235">
            <v>3279937.1668000002</v>
          </cell>
        </row>
        <row r="236">
          <cell r="B236" t="str">
            <v>F.O. preconectorizada 12H OMH4 LS0H 50 m</v>
          </cell>
          <cell r="C236" t="str">
            <v>un</v>
          </cell>
          <cell r="D236">
            <v>1851096.5984</v>
          </cell>
        </row>
        <row r="237">
          <cell r="B237" t="str">
            <v>EQUIPOS ACTIVOS</v>
          </cell>
          <cell r="C237">
            <v>0</v>
          </cell>
          <cell r="D237">
            <v>0</v>
          </cell>
        </row>
        <row r="238">
          <cell r="B238" t="str">
            <v>L3 Stackable Switch, 8x 1G/2.5G/5G/10G- T PoE+, 4x SFP+ Ports, 2x QSFP+ Ports and a single fixed PSU, US Power Cord</v>
          </cell>
          <cell r="C238" t="str">
            <v>un</v>
          </cell>
          <cell r="D238">
            <v>31025896.342</v>
          </cell>
        </row>
        <row r="239">
          <cell r="B239" t="str">
            <v>Net.Cover Advanced - 1 year for AT- x550-18XSPQm</v>
          </cell>
          <cell r="C239" t="str">
            <v>un</v>
          </cell>
          <cell r="D239">
            <v>5034353.2862</v>
          </cell>
        </row>
        <row r="240">
          <cell r="B240" t="str">
            <v>QSFP+ 40G Direct Attach Cable, Twinax, 1 Meter</v>
          </cell>
          <cell r="C240" t="str">
            <v>un</v>
          </cell>
          <cell r="D240">
            <v>1277474.4723999999</v>
          </cell>
        </row>
        <row r="241">
          <cell r="B241" t="str">
            <v>TAA, SFP+/LC 10G Multi-Mode 300m, 850nm</v>
          </cell>
          <cell r="C241" t="str">
            <v>un</v>
          </cell>
          <cell r="D241">
            <v>461758.88919999998</v>
          </cell>
        </row>
        <row r="242">
          <cell r="B242" t="str">
            <v>x550 premium license</v>
          </cell>
          <cell r="C242" t="str">
            <v>un</v>
          </cell>
          <cell r="D242">
            <v>1502308.5028000001</v>
          </cell>
        </row>
        <row r="243">
          <cell r="B243" t="str">
            <v>Gigabit Smart Access PoE+ switch, 8+2 ports US power cord</v>
          </cell>
          <cell r="C243" t="str">
            <v>un</v>
          </cell>
          <cell r="D243">
            <v>2335791.1429999997</v>
          </cell>
        </row>
        <row r="244">
          <cell r="B244" t="str">
            <v>L3 Stackable Switch, 28x 10/100/1000-T PoE+, 4x SFP+ Ports and dual fixed PSU, US Power Cord</v>
          </cell>
          <cell r="C244" t="str">
            <v>un</v>
          </cell>
          <cell r="D244">
            <v>12267345.264999999</v>
          </cell>
        </row>
        <row r="245">
          <cell r="B245" t="str">
            <v>SFP+ 10G Direct Attach Cable, Twinax, 1 Meter</v>
          </cell>
          <cell r="C245" t="str">
            <v>un</v>
          </cell>
          <cell r="D245">
            <v>738740.38559999992</v>
          </cell>
        </row>
        <row r="246">
          <cell r="B246" t="str">
            <v>Gigabit Smart Access PoE+ switch, 8+2 ports US power cord</v>
          </cell>
          <cell r="C246">
            <v>0</v>
          </cell>
          <cell r="D246">
            <v>2186086.3821999999</v>
          </cell>
        </row>
        <row r="247">
          <cell r="B247" t="str">
            <v>AMF Master License 20 Nodes For x550, 1 Year</v>
          </cell>
          <cell r="C247">
            <v>0</v>
          </cell>
          <cell r="D247">
            <v>14658837.285399999</v>
          </cell>
        </row>
        <row r="248">
          <cell r="B248" t="str">
            <v>Net.Cover Advanced - 1 year for AT-FL- x550-AM20-1YR</v>
          </cell>
          <cell r="C248">
            <v>0</v>
          </cell>
          <cell r="D248">
            <v>1093112.4134</v>
          </cell>
        </row>
        <row r="249">
          <cell r="B249" t="str">
            <v>Vista Manager EX Base License for 1 Year</v>
          </cell>
          <cell r="C249">
            <v>0</v>
          </cell>
          <cell r="D249">
            <v>11075568</v>
          </cell>
        </row>
        <row r="250">
          <cell r="B250" t="str">
            <v>Net.Cover Advanced - 1 year for AT-FL- VISTA-BASE-1YR</v>
          </cell>
          <cell r="C250" t="str">
            <v>un</v>
          </cell>
          <cell r="D250">
            <v>868647.56859999988</v>
          </cell>
        </row>
        <row r="251">
          <cell r="B251" t="str">
            <v>Punto de acceso wireles tribanda PoE+ AC2200 para interior</v>
          </cell>
          <cell r="C251" t="str">
            <v>un</v>
          </cell>
          <cell r="D251">
            <v>1757231.1595999997</v>
          </cell>
        </row>
        <row r="252">
          <cell r="B252" t="str">
            <v>Controlador LAN Wireless</v>
          </cell>
          <cell r="C252" t="str">
            <v>un</v>
          </cell>
          <cell r="D252">
            <v>830667.6</v>
          </cell>
        </row>
        <row r="253">
          <cell r="B253" t="str">
            <v>Vista Manager EX Base License for 1 Year</v>
          </cell>
          <cell r="C253" t="str">
            <v>un</v>
          </cell>
          <cell r="D253">
            <v>13844460</v>
          </cell>
        </row>
        <row r="254">
          <cell r="B254" t="str">
            <v xml:space="preserve">DETECCION DE INCENDIO </v>
          </cell>
          <cell r="C254">
            <v>0</v>
          </cell>
          <cell r="D254">
            <v>0</v>
          </cell>
        </row>
        <row r="255">
          <cell r="B255" t="str">
            <v>EPS MASTER CONTROLLER 120V</v>
          </cell>
          <cell r="C255" t="str">
            <v>un</v>
          </cell>
          <cell r="D255">
            <v>10170140.316</v>
          </cell>
        </row>
        <row r="256">
          <cell r="B256" t="str">
            <v>DIG. 100W AMP, 6NAC, 120VAC, 70V</v>
          </cell>
          <cell r="C256" t="str">
            <v>un</v>
          </cell>
          <cell r="D256">
            <v>5359651.9479999999</v>
          </cell>
        </row>
        <row r="257">
          <cell r="B257" t="str">
            <v>BASIC AUDIO W/MIKE-DIGITEL</v>
          </cell>
          <cell r="C257" t="str">
            <v>un</v>
          </cell>
          <cell r="D257">
            <v>4698809.7239999995</v>
          </cell>
        </row>
        <row r="258">
          <cell r="B258" t="str">
            <v>AUDIO IF 3-8 CHANNEL</v>
          </cell>
          <cell r="C258" t="str">
            <v>un</v>
          </cell>
          <cell r="D258">
            <v>534857.63800000004</v>
          </cell>
        </row>
        <row r="259">
          <cell r="B259" t="str">
            <v>MESSAGE EXPANSION, 8 MINUTES</v>
          </cell>
          <cell r="C259" t="str">
            <v>un</v>
          </cell>
          <cell r="D259">
            <v>366878.19</v>
          </cell>
        </row>
        <row r="260">
          <cell r="B260" t="str">
            <v>MASTER TELEPHONE, 3 NACS</v>
          </cell>
          <cell r="C260" t="str">
            <v>un</v>
          </cell>
          <cell r="D260">
            <v>2722282.3179999995</v>
          </cell>
        </row>
        <row r="261">
          <cell r="B261" t="str">
            <v>EXPANSION PHONE CONTROLLER</v>
          </cell>
          <cell r="C261" t="str">
            <v>un</v>
          </cell>
          <cell r="D261">
            <v>1322145.93</v>
          </cell>
        </row>
        <row r="262">
          <cell r="B262" t="str">
            <v>DUAL RS-232 IF CARD</v>
          </cell>
          <cell r="C262" t="str">
            <v>un</v>
          </cell>
          <cell r="D262">
            <v>1886538.416</v>
          </cell>
        </row>
        <row r="263">
          <cell r="B263" t="str">
            <v>IDNET 250 PT 2 LOOP MODULE</v>
          </cell>
          <cell r="C263" t="str">
            <v>un</v>
          </cell>
          <cell r="D263">
            <v>1132476.828</v>
          </cell>
        </row>
        <row r="264">
          <cell r="B264" t="str">
            <v>BACPAC ETHERNET MOD 1.5K PT</v>
          </cell>
          <cell r="C264" t="str">
            <v>un</v>
          </cell>
          <cell r="D264">
            <v>7158508.784</v>
          </cell>
        </row>
        <row r="265">
          <cell r="B265" t="str">
            <v>8 SWITCH, 8 RED LED MODULE</v>
          </cell>
          <cell r="C265" t="str">
            <v>un</v>
          </cell>
          <cell r="D265">
            <v>605925.86600000004</v>
          </cell>
        </row>
        <row r="266">
          <cell r="B266" t="str">
            <v>XPS POWER, 3 NACS, 120V</v>
          </cell>
          <cell r="C266" t="str">
            <v>un</v>
          </cell>
          <cell r="D266">
            <v>2466621.29</v>
          </cell>
        </row>
        <row r="267">
          <cell r="B267" t="str">
            <v>SYSTEM WITHOUT DACT (INTANGIBLE)</v>
          </cell>
          <cell r="C267" t="str">
            <v>un</v>
          </cell>
          <cell r="D267">
            <v>82.133799999999994</v>
          </cell>
        </row>
        <row r="268">
          <cell r="B268" t="str">
            <v>BAY BB/GDOOR/DRESS PNL RED</v>
          </cell>
          <cell r="C268" t="str">
            <v>un</v>
          </cell>
          <cell r="D268">
            <v>3254832.5459999996</v>
          </cell>
        </row>
        <row r="269">
          <cell r="B269" t="str">
            <v>FACTORY BUILT-MAIN CONFIGURED (INTANGIBLE)</v>
          </cell>
          <cell r="C269" t="str">
            <v>un</v>
          </cell>
          <cell r="D269">
            <v>82.133799999999994</v>
          </cell>
        </row>
        <row r="270">
          <cell r="B270" t="str">
            <v>64/64 LED/SWITCH CONTROLLER</v>
          </cell>
          <cell r="C270" t="str">
            <v>un</v>
          </cell>
          <cell r="D270">
            <v>923425.48199999984</v>
          </cell>
        </row>
        <row r="271">
          <cell r="B271" t="str">
            <v>2" BLANK DYSPLAY MODULE</v>
          </cell>
          <cell r="C271" t="str">
            <v>un</v>
          </cell>
          <cell r="D271">
            <v>45225.235999999997</v>
          </cell>
        </row>
        <row r="272">
          <cell r="B272" t="str">
            <v>POWER DISTRIBUTION MODULE 120V</v>
          </cell>
          <cell r="C272" t="str">
            <v>un</v>
          </cell>
          <cell r="D272">
            <v>403335.26799999998</v>
          </cell>
        </row>
        <row r="273">
          <cell r="B273" t="str">
            <v>AUDIO EXPANSION BAY</v>
          </cell>
          <cell r="C273" t="str">
            <v>un</v>
          </cell>
          <cell r="D273">
            <v>65068.961999999992</v>
          </cell>
        </row>
        <row r="274">
          <cell r="B274" t="str">
            <v>LEGACY CARD STABILIZER BRKT</v>
          </cell>
          <cell r="C274" t="str">
            <v>un</v>
          </cell>
          <cell r="D274">
            <v>291195.14199999999</v>
          </cell>
        </row>
        <row r="275">
          <cell r="B275" t="str">
            <v>FACTORY USE ONLY AUDIO SHIPKIT</v>
          </cell>
          <cell r="C275" t="str">
            <v>un</v>
          </cell>
          <cell r="D275">
            <v>82.133799999999994</v>
          </cell>
        </row>
        <row r="276">
          <cell r="B276" t="str">
            <v>EXPANSION BAY (PHASE 10 ONLY)</v>
          </cell>
          <cell r="C276" t="str">
            <v>un</v>
          </cell>
          <cell r="D276">
            <v>1516891.3339999998</v>
          </cell>
        </row>
        <row r="277">
          <cell r="B277" t="str">
            <v>LOCAL MODE TRANSPONDER</v>
          </cell>
          <cell r="C277" t="str">
            <v>un</v>
          </cell>
          <cell r="D277">
            <v>3285290.3579999995</v>
          </cell>
        </row>
        <row r="278">
          <cell r="B278" t="str">
            <v>EPS-POWER SUPPLY 120V</v>
          </cell>
          <cell r="C278" t="str">
            <v>un</v>
          </cell>
          <cell r="D278">
            <v>3632786.304</v>
          </cell>
        </row>
        <row r="279">
          <cell r="B279" t="str">
            <v>DIGITAL AUDIO RISER MODULE</v>
          </cell>
          <cell r="C279" t="str">
            <v>un</v>
          </cell>
          <cell r="D279">
            <v>2040673.4039999996</v>
          </cell>
        </row>
        <row r="280">
          <cell r="B280" t="str">
            <v>DIG. 100W AMP, 6NAC.10VAC, 70V</v>
          </cell>
          <cell r="C280" t="str">
            <v>un</v>
          </cell>
          <cell r="D280">
            <v>5359651.9479999999</v>
          </cell>
        </row>
        <row r="281">
          <cell r="B281" t="str">
            <v>IDNET2 250PT 2 LOOP MODULE</v>
          </cell>
          <cell r="C281" t="str">
            <v>un</v>
          </cell>
          <cell r="D281">
            <v>1132476.828</v>
          </cell>
        </row>
        <row r="282">
          <cell r="B282" t="str">
            <v>2BAY BOX &amp; SOLID DOOR RED</v>
          </cell>
          <cell r="C282" t="str">
            <v>un</v>
          </cell>
          <cell r="D282">
            <v>3759693.8539999998</v>
          </cell>
        </row>
        <row r="283">
          <cell r="B283" t="str">
            <v>FACTORY BUILT-MAN CONFIGURED</v>
          </cell>
          <cell r="C283" t="str">
            <v>un</v>
          </cell>
          <cell r="D283">
            <v>82.133799999999994</v>
          </cell>
        </row>
        <row r="284">
          <cell r="B284" t="str">
            <v>SSD PHOTO SENSOR</v>
          </cell>
          <cell r="C284" t="str">
            <v>un</v>
          </cell>
          <cell r="D284">
            <v>110294.19799999999</v>
          </cell>
        </row>
        <row r="285">
          <cell r="B285" t="str">
            <v>SSD HEAT SENSOR</v>
          </cell>
          <cell r="C285" t="str">
            <v>un</v>
          </cell>
          <cell r="D285">
            <v>83989.723999999987</v>
          </cell>
        </row>
        <row r="286">
          <cell r="B286" t="str">
            <v>SSD SENSOR BASE</v>
          </cell>
          <cell r="C286" t="str">
            <v>un</v>
          </cell>
          <cell r="D286">
            <v>126446.06799999998</v>
          </cell>
        </row>
        <row r="287">
          <cell r="B287" t="str">
            <v>STATION-LED, DA PUSH ADDR</v>
          </cell>
          <cell r="C287" t="str">
            <v>un</v>
          </cell>
          <cell r="D287">
            <v>220126.91399999999</v>
          </cell>
        </row>
        <row r="288">
          <cell r="B288" t="str">
            <v>IAM SUPERVISED IDNET</v>
          </cell>
          <cell r="C288" t="str">
            <v>un</v>
          </cell>
          <cell r="D288">
            <v>130137.92399999998</v>
          </cell>
        </row>
        <row r="289">
          <cell r="B289" t="str">
            <v>IAM RELAY, IDNET</v>
          </cell>
          <cell r="C289" t="str">
            <v>un</v>
          </cell>
          <cell r="D289">
            <v>192899.476</v>
          </cell>
        </row>
        <row r="290">
          <cell r="B290" t="str">
            <v>ADDRESSABLE IDNET 2 ISOLATOR</v>
          </cell>
          <cell r="C290" t="str">
            <v>un</v>
          </cell>
          <cell r="D290">
            <v>229818.03599999999</v>
          </cell>
        </row>
        <row r="291">
          <cell r="B291" t="str">
            <v>DUCT SENSOR HOUSING</v>
          </cell>
          <cell r="C291" t="str">
            <v>un</v>
          </cell>
          <cell r="D291">
            <v>639614.05199999991</v>
          </cell>
        </row>
        <row r="292">
          <cell r="B292" t="str">
            <v>REMOTE TEST STA RED LED KEY SW</v>
          </cell>
          <cell r="C292" t="str">
            <v>un</v>
          </cell>
          <cell r="D292">
            <v>105679.378</v>
          </cell>
        </row>
        <row r="293">
          <cell r="B293" t="str">
            <v>4098-9858 SAMPLING TUBE 97IN</v>
          </cell>
          <cell r="C293" t="str">
            <v>un</v>
          </cell>
          <cell r="D293">
            <v>143520.902</v>
          </cell>
        </row>
        <row r="294">
          <cell r="B294" t="str">
            <v>CO DETECTOR W/TEST FEATURE</v>
          </cell>
          <cell r="C294" t="str">
            <v>un</v>
          </cell>
          <cell r="D294">
            <v>686685.21600000001</v>
          </cell>
        </row>
        <row r="295">
          <cell r="B295" t="str">
            <v>SPKR/VIS APPL ONLY WALL</v>
          </cell>
          <cell r="C295" t="str">
            <v>un</v>
          </cell>
          <cell r="D295">
            <v>566699.89599999995</v>
          </cell>
        </row>
        <row r="296">
          <cell r="B296" t="str">
            <v>SV COVER WALL RED FIRE</v>
          </cell>
          <cell r="C296" t="str">
            <v>un</v>
          </cell>
          <cell r="D296">
            <v>37841.523999999998</v>
          </cell>
        </row>
        <row r="297">
          <cell r="B297" t="str">
            <v>SV MOUNTING PLATE WALL RED</v>
          </cell>
          <cell r="C297" t="str">
            <v>un</v>
          </cell>
          <cell r="D297">
            <v>37380.041999999994</v>
          </cell>
        </row>
        <row r="298">
          <cell r="B298" t="str">
            <v>IDNAC REPEATER RED</v>
          </cell>
          <cell r="C298" t="str">
            <v>un</v>
          </cell>
          <cell r="D298">
            <v>4656814.8619999997</v>
          </cell>
        </row>
        <row r="299">
          <cell r="B299" t="str">
            <v>REMOTE PHONE JACK</v>
          </cell>
          <cell r="C299" t="str">
            <v>un</v>
          </cell>
          <cell r="D299">
            <v>102910.486</v>
          </cell>
        </row>
        <row r="300">
          <cell r="B300" t="str">
            <v>PLUGGABLE PHONE W/5FT CABLE</v>
          </cell>
          <cell r="C300" t="str">
            <v>un</v>
          </cell>
          <cell r="D300">
            <v>654381.47600000002</v>
          </cell>
        </row>
        <row r="301">
          <cell r="B301" t="str">
            <v>LCD ANNUNCIATOR</v>
          </cell>
          <cell r="C301" t="str">
            <v>un</v>
          </cell>
          <cell r="D301">
            <v>1840390.216</v>
          </cell>
        </row>
        <row r="302">
          <cell r="B302" t="str">
            <v>6 GANG SURF BOX, 2-3/4 IN DEEP</v>
          </cell>
          <cell r="C302" t="str">
            <v>un</v>
          </cell>
          <cell r="D302">
            <v>285195.87599999999</v>
          </cell>
        </row>
        <row r="303">
          <cell r="B303" t="str">
            <v>12V 50AH 9.04" LX5.45"DX8.15"H</v>
          </cell>
          <cell r="C303" t="str">
            <v>un</v>
          </cell>
          <cell r="D303">
            <v>1192930.97</v>
          </cell>
        </row>
        <row r="304">
          <cell r="B304" t="str">
            <v>12V 33AH 7.80" LX5.20"DX6.22"H</v>
          </cell>
          <cell r="C304" t="str">
            <v>un</v>
          </cell>
          <cell r="D304">
            <v>764675.67399999988</v>
          </cell>
        </row>
        <row r="305">
          <cell r="B305" t="str">
            <v>12V 6.2AH 5.95" LX2.56"DX3.70"H</v>
          </cell>
          <cell r="C305" t="str">
            <v>un</v>
          </cell>
          <cell r="D305">
            <v>146289.79399999999</v>
          </cell>
        </row>
        <row r="306">
          <cell r="B306" t="str">
            <v>Fire Alarm Panel, 4+4 zones (20 conv. detector/zone) w/ PS, UL</v>
          </cell>
          <cell r="C306" t="str">
            <v>un</v>
          </cell>
          <cell r="D306">
            <v>1668975</v>
          </cell>
        </row>
        <row r="307">
          <cell r="B307" t="str">
            <v>Multiplex Expander Card</v>
          </cell>
          <cell r="C307" t="str">
            <v>un</v>
          </cell>
          <cell r="D307">
            <v>551267.5</v>
          </cell>
        </row>
        <row r="308">
          <cell r="B308" t="str">
            <v>Fire Keypad LCD for FPD-7024, UL</v>
          </cell>
          <cell r="C308" t="str">
            <v>un</v>
          </cell>
          <cell r="D308">
            <v>480462.5</v>
          </cell>
        </row>
        <row r="309">
          <cell r="B309" t="str">
            <v>Remote NAC Power Supply</v>
          </cell>
          <cell r="C309" t="str">
            <v>un</v>
          </cell>
          <cell r="D309">
            <v>1486905</v>
          </cell>
        </row>
        <row r="310">
          <cell r="B310" t="str">
            <v>Stoppers transparente en español</v>
          </cell>
          <cell r="C310" t="str">
            <v>un</v>
          </cell>
          <cell r="D310">
            <v>151725</v>
          </cell>
        </row>
        <row r="311">
          <cell r="B311" t="str">
            <v>Pull Station, Color Red, Key Lock, Indoor, Double Action, UL</v>
          </cell>
          <cell r="C311" t="str">
            <v>un</v>
          </cell>
          <cell r="D311">
            <v>232645</v>
          </cell>
        </row>
        <row r="312">
          <cell r="B312" t="str">
            <v>Horn Strobe, Red, 2W, Wall, 12/24V, 8CD</v>
          </cell>
          <cell r="C312" t="str">
            <v>un</v>
          </cell>
          <cell r="D312">
            <v>247817.5</v>
          </cell>
        </row>
        <row r="313">
          <cell r="B313" t="str">
            <v>Base for 2-wire Dectectors D7050, D7050TH. UL</v>
          </cell>
          <cell r="C313" t="str">
            <v>un</v>
          </cell>
          <cell r="D313">
            <v>25287.5</v>
          </cell>
        </row>
        <row r="314">
          <cell r="B314" t="str">
            <v>Detector, Photoelectric, Smoke, w/o base, Addressable UL</v>
          </cell>
          <cell r="C314" t="str">
            <v>un</v>
          </cell>
          <cell r="D314">
            <v>174483.75</v>
          </cell>
        </row>
        <row r="315">
          <cell r="B315" t="str">
            <v>Batery stacionary GBC 12 V 18 A, free mant</v>
          </cell>
          <cell r="C315" t="str">
            <v>un</v>
          </cell>
          <cell r="D315">
            <v>222530</v>
          </cell>
        </row>
        <row r="316">
          <cell r="B316" t="str">
            <v>SONIDO</v>
          </cell>
          <cell r="C316">
            <v>0</v>
          </cell>
          <cell r="D316">
            <v>0</v>
          </cell>
        </row>
        <row r="317">
          <cell r="B317" t="str">
            <v>Altavoz 5" HQ 32 OHM</v>
          </cell>
          <cell r="C317" t="str">
            <v>un</v>
          </cell>
          <cell r="D317">
            <v>216896.53999999998</v>
          </cell>
        </row>
        <row r="318">
          <cell r="B318" t="str">
            <v xml:space="preserve">Consola amplificador </v>
          </cell>
          <cell r="C318" t="str">
            <v>un</v>
          </cell>
          <cell r="D318">
            <v>3875848.8733999995</v>
          </cell>
        </row>
        <row r="319">
          <cell r="B319" t="str">
            <v>Adaptador</v>
          </cell>
          <cell r="C319" t="str">
            <v>un</v>
          </cell>
          <cell r="D319">
            <v>257691.54880000002</v>
          </cell>
        </row>
        <row r="320">
          <cell r="B320" t="str">
            <v>Millennum IP Soft Lite Software de Gestion</v>
          </cell>
          <cell r="C320" t="str">
            <v>un</v>
          </cell>
          <cell r="D320">
            <v>1951838.1189999997</v>
          </cell>
        </row>
        <row r="321">
          <cell r="B321" t="str">
            <v>Embellecedor EG 1</v>
          </cell>
          <cell r="C321" t="str">
            <v>un</v>
          </cell>
          <cell r="D321">
            <v>3290274.3635999998</v>
          </cell>
        </row>
        <row r="322">
          <cell r="B322" t="str">
            <v>LLAMADO DE ENFERMERIA</v>
          </cell>
          <cell r="C322">
            <v>0</v>
          </cell>
          <cell r="D322">
            <v>0</v>
          </cell>
        </row>
        <row r="323">
          <cell r="B323" t="str">
            <v>Terminal de habitacion Ip sin radiofrecuencia</v>
          </cell>
          <cell r="C323" t="str">
            <v>un</v>
          </cell>
          <cell r="D323">
            <v>2155305.5328000002</v>
          </cell>
        </row>
        <row r="324">
          <cell r="B324" t="str">
            <v>Pulsador cama multifuncion 2M, braille, antibacteriano</v>
          </cell>
          <cell r="C324" t="str">
            <v>un</v>
          </cell>
          <cell r="D324">
            <v>131337.77720000001</v>
          </cell>
        </row>
        <row r="325">
          <cell r="B325" t="str">
            <v>Modulo tirador de baño con LED</v>
          </cell>
          <cell r="C325" t="str">
            <v>un</v>
          </cell>
          <cell r="D325">
            <v>289579.95499999996</v>
          </cell>
        </row>
        <row r="326">
          <cell r="B326" t="str">
            <v>Modulo 3 botones iluminacios</v>
          </cell>
          <cell r="C326" t="str">
            <v>un</v>
          </cell>
          <cell r="D326">
            <v>567161.37800000003</v>
          </cell>
        </row>
        <row r="327">
          <cell r="B327" t="str">
            <v>Luz aviso puerta bus cuatricolor</v>
          </cell>
          <cell r="C327" t="str">
            <v>un</v>
          </cell>
          <cell r="D327">
            <v>591066.14560000005</v>
          </cell>
        </row>
        <row r="328">
          <cell r="B328" t="str">
            <v>Consola de enfermera con PoE y pantalla tactil</v>
          </cell>
          <cell r="C328" t="str">
            <v>un</v>
          </cell>
          <cell r="D328">
            <v>3678242.2809999995</v>
          </cell>
        </row>
        <row r="329">
          <cell r="B329" t="str">
            <v>Licencia Sistema Alarmas Aistencial</v>
          </cell>
          <cell r="C329" t="str">
            <v>un</v>
          </cell>
          <cell r="D329">
            <v>6493697.8147999998</v>
          </cell>
        </row>
        <row r="330">
          <cell r="B330" t="str">
            <v>Modulo de Pared Pulsador Cableado</v>
          </cell>
          <cell r="C330" t="str">
            <v>un</v>
          </cell>
          <cell r="D330">
            <v>152242.9118</v>
          </cell>
        </row>
        <row r="331">
          <cell r="B331" t="str">
            <v>Luz de aviso Color Rojo</v>
          </cell>
          <cell r="C331" t="str">
            <v>un</v>
          </cell>
          <cell r="D331">
            <v>388106.36199999996</v>
          </cell>
        </row>
        <row r="332">
          <cell r="B332" t="str">
            <v>Marcos Individuales</v>
          </cell>
          <cell r="C332" t="str">
            <v>un</v>
          </cell>
          <cell r="D332">
            <v>26765.955999999995</v>
          </cell>
        </row>
        <row r="333">
          <cell r="B333" t="str">
            <v>CONTROL ILUMINACION Y SWITCHERIA</v>
          </cell>
          <cell r="C333">
            <v>0</v>
          </cell>
          <cell r="D333">
            <v>0</v>
          </cell>
        </row>
        <row r="334">
          <cell r="B334" t="str">
            <v>Sensor de presencia multitecnologia (infrarrojo + ultrasónico) configurable a través de bluetooth, voltaje de operación 120-277V, 8Amps, control de 2 zonas de control 0-10 VDC, montaje en el techo, cobertura de185 m².</v>
          </cell>
          <cell r="C334" t="str">
            <v>un</v>
          </cell>
          <cell r="D334">
            <v>2257222.4904444455</v>
          </cell>
        </row>
        <row r="335">
          <cell r="B335" t="str">
            <v>Sensor de presencia Infrarrojo 360° de cobertura, montaje en techo, detección de movimiento hasta 4 metros radiales a una altura de instalación de 2.4 metros.</v>
          </cell>
          <cell r="C335" t="str">
            <v>un</v>
          </cell>
          <cell r="D335">
            <v>294832.01999999996</v>
          </cell>
        </row>
        <row r="336">
          <cell r="B336" t="str">
            <v>Sensor de presencia, montaje en techo de 180 grados, bajo voltaje  +24VDC multitecnologia (infrarrojo + ultrasónico). referencia Leviton OSC05-M0W.Mínimo 4 años de garantía.</v>
          </cell>
          <cell r="C336" t="str">
            <v>un</v>
          </cell>
          <cell r="D336">
            <v>696878.06030769274</v>
          </cell>
        </row>
        <row r="337">
          <cell r="B337" t="str">
            <v>Power pack. Referencia Leviton OPP20-D1.Mínimo 4 años de garantía.</v>
          </cell>
          <cell r="C337" t="str">
            <v>un</v>
          </cell>
          <cell r="D337">
            <v>298662.02584615356</v>
          </cell>
        </row>
        <row r="338">
          <cell r="B338" t="str">
            <v>Sensor infrarrojo de un relevo. Referencia Leviton ODS10-lDw.Mínimo 4 años de garantía.</v>
          </cell>
          <cell r="C338" t="str">
            <v>un</v>
          </cell>
          <cell r="D338">
            <v>328256.33723076963</v>
          </cell>
        </row>
        <row r="339">
          <cell r="B339" t="str">
            <v>Placa de una ventana 80301-SW</v>
          </cell>
          <cell r="C339" t="str">
            <v>un</v>
          </cell>
          <cell r="D339">
            <v>10664.932319999998</v>
          </cell>
        </row>
        <row r="340">
          <cell r="B340" t="str">
            <v>Pantalla táctil 7", no incluye placa decorativa, incluye caja de incrustar ref. bbg04-000 y panel de acople para montar el dispositivo.</v>
          </cell>
          <cell r="C340" t="str">
            <v>un</v>
          </cell>
          <cell r="D340">
            <v>14274288</v>
          </cell>
        </row>
        <row r="341">
          <cell r="B341" t="str">
            <v>Placa decorativa para pantalla táctil. Referencia TS007-C0W</v>
          </cell>
          <cell r="C341" t="str">
            <v>un</v>
          </cell>
          <cell r="D341">
            <v>442956.08000000054</v>
          </cell>
        </row>
        <row r="342">
          <cell r="B342" t="str">
            <v>Fuente para pantalla táctil 24vdc, 1amp, 30w montaje en riel DIN. Referencia PST24-I10</v>
          </cell>
          <cell r="C342" t="str">
            <v>un</v>
          </cell>
          <cell r="D342">
            <v>1117019.6799999995</v>
          </cell>
        </row>
        <row r="343">
          <cell r="B343" t="str">
            <v>Relevo remoto de conmutación y regulación de 0-10v. el protocolo de comunicación de este relevo con el tablero de control de iluminación debe ser lumacan 3 y será cableado con cable UTP cat 6. Referencia DRD07-ED0</v>
          </cell>
          <cell r="C343" t="str">
            <v>un</v>
          </cell>
          <cell r="D343">
            <v>1070571.5999999999</v>
          </cell>
        </row>
        <row r="344">
          <cell r="B344" t="str">
            <v>Repetidor para red lumaCAN</v>
          </cell>
          <cell r="C344" t="str">
            <v>un</v>
          </cell>
          <cell r="D344">
            <v>1787684.64</v>
          </cell>
        </row>
        <row r="345">
          <cell r="B345" t="str">
            <v>Sensor de linea 120- 277V de tecnologia microondas 5.8GHz, atenuacion de luminarias 0-10V sinking</v>
          </cell>
          <cell r="C345" t="str">
            <v>un</v>
          </cell>
          <cell r="D345">
            <v>317602.908</v>
          </cell>
        </row>
        <row r="346">
          <cell r="B346" t="str">
            <v>INTERRUPTOR 5601-2W SENCILLO BLANCO, SIN PILOTO</v>
          </cell>
          <cell r="C346" t="str">
            <v>un</v>
          </cell>
          <cell r="D346">
            <v>10705.715999999999</v>
          </cell>
        </row>
        <row r="347">
          <cell r="B347" t="str">
            <v>INTERRUPTOR 5634-W DOBLE BLANCO, SIN PILOTO</v>
          </cell>
          <cell r="C347" t="str">
            <v>un</v>
          </cell>
          <cell r="D347">
            <v>34258.2912</v>
          </cell>
        </row>
        <row r="348">
          <cell r="B348" t="str">
            <v>INTERRUPTOR 1755-W TRIPLE BLANCO PUENTEADO, SIN PILOTO</v>
          </cell>
          <cell r="C348" t="str">
            <v>un</v>
          </cell>
          <cell r="D348">
            <v>28274.399999999998</v>
          </cell>
        </row>
        <row r="349">
          <cell r="B349" t="str">
            <v>TAPA 80401-W, 1HUECO, TORNILLOS EXT. BLANCO</v>
          </cell>
          <cell r="C349" t="str">
            <v>un</v>
          </cell>
          <cell r="D349">
            <v>1552.9499999999998</v>
          </cell>
        </row>
        <row r="350">
          <cell r="B350" t="str">
            <v>TOMA CR15-W DOBLE, P.T, 15AMP, 125V, BLANCA, 5-15R</v>
          </cell>
          <cell r="C350" t="str">
            <v>un</v>
          </cell>
          <cell r="D350">
            <v>11088.062999999998</v>
          </cell>
        </row>
        <row r="351">
          <cell r="B351" t="str">
            <v>TOMA GFNT1-W (N7599-W) DOBLE GFCI AUTO TEST, 15A,125V,BLANCO</v>
          </cell>
          <cell r="C351" t="str">
            <v>un</v>
          </cell>
          <cell r="D351">
            <v>64310.765399999989</v>
          </cell>
        </row>
        <row r="352">
          <cell r="B352" t="str">
            <v>TOMA 8200-W DOBLE 15A, 125V, G.H, BLANCO</v>
          </cell>
          <cell r="C352" t="str">
            <v>un</v>
          </cell>
          <cell r="D352">
            <v>38464.108199999995</v>
          </cell>
        </row>
        <row r="353">
          <cell r="B353" t="str">
            <v>TAPA 80703-W TOMA DOBLE IG, SIN MARC BLANCA</v>
          </cell>
          <cell r="C353" t="str">
            <v>un</v>
          </cell>
          <cell r="D353">
            <v>3288.1841999999997</v>
          </cell>
        </row>
        <row r="354">
          <cell r="B354" t="str">
            <v>TOMA 5262-IGW DOBLE, T.A, 15A, 125V BLANCA</v>
          </cell>
          <cell r="C354" t="str">
            <v>un</v>
          </cell>
          <cell r="D354">
            <v>24164.330399999999</v>
          </cell>
        </row>
        <row r="355">
          <cell r="B355" t="str">
            <v>TOMA 8200-R DOBLE 15A,125V, G.H, ROJO</v>
          </cell>
          <cell r="C355" t="str">
            <v>un</v>
          </cell>
          <cell r="D355">
            <v>38464.108199999995</v>
          </cell>
        </row>
        <row r="356">
          <cell r="B356" t="str">
            <v>TAPA 80703-R TOMA DOBLE IG, SIN MARC ROJA</v>
          </cell>
          <cell r="C356" t="str">
            <v>un</v>
          </cell>
          <cell r="D356">
            <v>3594.0617999999995</v>
          </cell>
        </row>
        <row r="357">
          <cell r="B357" t="str">
            <v>TOMA 5320-WCP DOBLE P.T, 15AMP,125V, BLANCO, 5-15R</v>
          </cell>
          <cell r="C357" t="str">
            <v>un</v>
          </cell>
          <cell r="D357">
            <v>3854.0577599999997</v>
          </cell>
        </row>
        <row r="358">
          <cell r="B358" t="str">
            <v>TOMA 5262-IGG DOBLE, T.A, 15A, 125V, GRIS</v>
          </cell>
          <cell r="C358" t="str">
            <v>un</v>
          </cell>
          <cell r="D358">
            <v>24164.330399999999</v>
          </cell>
        </row>
        <row r="359">
          <cell r="B359" t="str">
            <v>LUMINARIAS</v>
          </cell>
          <cell r="C359">
            <v>0</v>
          </cell>
          <cell r="D359">
            <v>0</v>
          </cell>
        </row>
        <row r="360">
          <cell r="B360" t="str">
            <v xml:space="preserve">LUMINARIA CILINDRO 22 CMT ALTURA +  BALA LED 27W 2700LM 4000K 100-277V 50.000 HORAS DE VIDA UTIL.
</v>
          </cell>
          <cell r="C360" t="str">
            <v>un</v>
          </cell>
          <cell r="D360">
            <v>340894.80279166711</v>
          </cell>
        </row>
        <row r="361">
          <cell r="B361" t="str">
            <v>LUMINARIA PANEL LED 60X60  36W 3600LM 4000K 100-277V 50.000 HORAS DE VIDA UTIL, MARCA G.E
INCLUYE MARCO DE LAMINA PARA INCRUSTAR EN DRYWALL DIMER 0-10V</v>
          </cell>
          <cell r="C361" t="str">
            <v>un</v>
          </cell>
          <cell r="D361">
            <v>322248.69940277713</v>
          </cell>
        </row>
        <row r="362">
          <cell r="B362" t="str">
            <v>LUMINARIA APLIQUE DE SOBREPONER EN MURO 1W 48LM IP65 4000K 100-127V</v>
          </cell>
          <cell r="C362" t="str">
            <v>un</v>
          </cell>
          <cell r="D362">
            <v>134419.35888888885</v>
          </cell>
        </row>
        <row r="363">
          <cell r="B363" t="str">
            <v>LUMINARIA CLEAN ROOM LED 40W, 4000K, LUMENES 4200lm, VOLTAJE 110-277v, IP 65, ESPECIAL PARA ILUMINACION DE QUIROFANOS.</v>
          </cell>
          <cell r="C363" t="str">
            <v>un</v>
          </cell>
          <cell r="D363">
            <v>855560.41666666733</v>
          </cell>
        </row>
        <row r="364">
          <cell r="B364" t="str">
            <v>LUMINARIA GUIA LED ROJA 2X4 (LLAMADO DE ENFERMERIA)</v>
          </cell>
          <cell r="C364" t="str">
            <v>un</v>
          </cell>
          <cell r="D364">
            <v>167178.47222222283</v>
          </cell>
        </row>
        <row r="365">
          <cell r="B365" t="str">
            <v xml:space="preserve">LUMINARIA APLIQUE TORTUGA LED 20W 4000K 110-240V CHASIS COLOR NEGRO. </v>
          </cell>
          <cell r="C365" t="str">
            <v>un</v>
          </cell>
          <cell r="D365">
            <v>176815.81944444426</v>
          </cell>
        </row>
        <row r="366">
          <cell r="B366" t="str">
            <v>Luminaria hermética 44W 4000LM 4000K 100- 277V 50.000 Horas de vida útil, IP65 dimerizable 0-10 V</v>
          </cell>
          <cell r="C366" t="str">
            <v>un</v>
          </cell>
          <cell r="D366">
            <v>282949.87</v>
          </cell>
        </row>
        <row r="367">
          <cell r="B367" t="str">
            <v>Luminaria hermética 2X16W, 1600LM, 4000K, 100- 277V 30.000 Horas de vida útil, IP65.</v>
          </cell>
          <cell r="C367">
            <v>0</v>
          </cell>
          <cell r="D367">
            <v>124728.65999999999</v>
          </cell>
        </row>
        <row r="368">
          <cell r="B368" t="str">
            <v>Luminaria panel LED 60x60 40W 3600LM 4000K, 100- 277V 25.000 horas de vida útil</v>
          </cell>
          <cell r="C368" t="str">
            <v>un</v>
          </cell>
          <cell r="D368">
            <v>149776.97</v>
          </cell>
        </row>
        <row r="369">
          <cell r="B369" t="str">
            <v>Bala LED 16W, 1600LM, 4000K, 100- 277V 50.000 Horas de vida útil.</v>
          </cell>
          <cell r="C369" t="str">
            <v>un</v>
          </cell>
          <cell r="D369">
            <v>140114.16999999998</v>
          </cell>
        </row>
        <row r="370">
          <cell r="B370" t="str">
            <v>Bala LED 7W, 700LM, 4000K, 100- 277V 50.000 Horas de vida útil.</v>
          </cell>
          <cell r="C370" t="str">
            <v>un</v>
          </cell>
          <cell r="D370">
            <v>68063.239999999991</v>
          </cell>
        </row>
        <row r="371">
          <cell r="B371" t="str">
            <v>Luminaria hermética Duna Led 29W 3600LM 4000K 100- 277V, IK08, IP66, dimerizable 0-10V</v>
          </cell>
          <cell r="C371" t="str">
            <v>un</v>
          </cell>
          <cell r="D371">
            <v>331006.82999999996</v>
          </cell>
        </row>
        <row r="372">
          <cell r="B372" t="str">
            <v>Bala LED 16W, 1600LM, 4000K, 100- 277V 50.000 Horas de vida útil. Dimerizable 0-10 V</v>
          </cell>
          <cell r="C372" t="str">
            <v>un</v>
          </cell>
          <cell r="D372">
            <v>205277.38</v>
          </cell>
        </row>
        <row r="373">
          <cell r="B373" t="str">
            <v>EMERGENCIA SALIDA 90 E 300X185X45 SOBREPONER</v>
          </cell>
          <cell r="C373" t="str">
            <v>un</v>
          </cell>
          <cell r="D373">
            <v>83451.905880000006</v>
          </cell>
        </row>
        <row r="374">
          <cell r="B374" t="str">
            <v>EMERGENCIA ARIAN 60E LAE 9300C 315lm IP65 120V</v>
          </cell>
          <cell r="C374" t="str">
            <v>un</v>
          </cell>
          <cell r="D374">
            <v>238516.55519999997</v>
          </cell>
        </row>
        <row r="375">
          <cell r="B375" t="str">
            <v>EMERGENCIA SPAZIO PLUS LSP3205C DIRECCIONAL
(incrustar) 200Lm 1Hr LUMINARIA DE EMERGENCIA + MARCO
DE INSTALACION AL C0011</v>
          </cell>
          <cell r="C375" t="str">
            <v>un</v>
          </cell>
          <cell r="D375">
            <v>483006.22019999992</v>
          </cell>
        </row>
        <row r="376">
          <cell r="B376" t="str">
            <v>CORAL LENS L11 900X120 SOBREPONER
KIT LED 8 1R2FT 1700Lm11.1W41K/1DD 0 10V</v>
          </cell>
          <cell r="C376" t="str">
            <v>un</v>
          </cell>
          <cell r="D376">
            <v>690935.41999999993</v>
          </cell>
        </row>
        <row r="377">
          <cell r="B377" t="str">
            <v>ALBAR LENS L11 605x605x70 CON MARCO
KIT LED 2 1R2FT 3200Lm 21W 41K/1DD 0 10V</v>
          </cell>
          <cell r="C377" t="str">
            <v>un</v>
          </cell>
          <cell r="D377">
            <v>229750.91999999998</v>
          </cell>
        </row>
        <row r="378">
          <cell r="B378" t="str">
            <v>ALBAR LENS L11 605x605x70 CON MARCO
KIT LED 2 1R2FT 2230Lm14.2W41K/1DD 0 10V</v>
          </cell>
          <cell r="C378" t="str">
            <v>un</v>
          </cell>
          <cell r="D378">
            <v>229750.91999999998</v>
          </cell>
        </row>
        <row r="379">
          <cell r="B379" t="str">
            <v>CLEAN OWEN LENS L06 1220X300X95 C/MARCO
KIT LED 2 1R2FT 3200Lm 21W 41K/1DD 0 10V</v>
          </cell>
          <cell r="C379" t="str">
            <v>un</v>
          </cell>
          <cell r="D379">
            <v>377150.26999999996</v>
          </cell>
        </row>
        <row r="380">
          <cell r="B380" t="str">
            <v>CLEAN OWEN LENS L06 300X300X95 CON
MARCO
KIT LED 2 3R2FT 2200Lm 14W 50K/1DD 0 10V</v>
          </cell>
          <cell r="C380" t="str">
            <v>un</v>
          </cell>
          <cell r="D380">
            <v>240250.28999999998</v>
          </cell>
        </row>
        <row r="381">
          <cell r="B381" t="str">
            <v>DELTA LENS L06 1220X140X90 SOBREPONER L
KIT LED 2 1R2FT 2200Lm 14W 30K/1DD 0 10V</v>
          </cell>
          <cell r="C381" t="str">
            <v>un</v>
          </cell>
          <cell r="D381">
            <v>249775.05</v>
          </cell>
        </row>
        <row r="382">
          <cell r="B382" t="str">
            <v>IT 100 AQ LENS E10 1260X120X82 SOBREPONE
KIT LED 2 LPT8 2100Lm 18W 41K</v>
          </cell>
          <cell r="C382" t="str">
            <v>un</v>
          </cell>
          <cell r="D382">
            <v>143937.63999999998</v>
          </cell>
        </row>
        <row r="383">
          <cell r="B383" t="str">
            <v>BALA SATURNO ILTEC LENS 23W 4000K</v>
          </cell>
          <cell r="C383" t="str">
            <v>un</v>
          </cell>
          <cell r="D383">
            <v>158856.66999999998</v>
          </cell>
        </row>
        <row r="384">
          <cell r="B384" t="str">
            <v>BALA SATURNO ILTEC LENS 13W 4000K</v>
          </cell>
          <cell r="C384" t="str">
            <v>un</v>
          </cell>
          <cell r="D384">
            <v>115061.09999999999</v>
          </cell>
        </row>
        <row r="385">
          <cell r="B385" t="str">
            <v>BALA MERCURIO SOC49 72X83XINCRUSTAR
KIT LED 1 BDMR16 4.5W 41K</v>
          </cell>
          <cell r="C385" t="str">
            <v>un</v>
          </cell>
          <cell r="D385">
            <v>30390.219999999998</v>
          </cell>
        </row>
        <row r="386">
          <cell r="B386" t="str">
            <v>REFLECTOR LED LQ-LED/001</v>
          </cell>
          <cell r="C386" t="str">
            <v>un</v>
          </cell>
          <cell r="D386">
            <v>30464</v>
          </cell>
        </row>
        <row r="387">
          <cell r="B387" t="str">
            <v>EMERGENCIA DIANA FLAT LDF3200C 60 E 260x</v>
          </cell>
          <cell r="C387" t="str">
            <v>un</v>
          </cell>
          <cell r="D387">
            <v>127307.39</v>
          </cell>
        </row>
        <row r="388">
          <cell r="B388" t="str">
            <v>DRIVER DE EMERGENCIA ELD07 1DDE8.5W</v>
          </cell>
          <cell r="C388" t="str">
            <v>un</v>
          </cell>
          <cell r="D388">
            <v>266560</v>
          </cell>
        </row>
        <row r="389">
          <cell r="B389" t="str">
            <v>EMERGENCIA SPAZIO 60 E 60x80 INCRUSTAR</v>
          </cell>
          <cell r="C389" t="str">
            <v>un</v>
          </cell>
          <cell r="D389">
            <v>313543.57999999996</v>
          </cell>
        </row>
        <row r="390">
          <cell r="B390" t="str">
            <v>EMERGENCIA SPAZIO LSR 3180 ECP 3W 200lm</v>
          </cell>
          <cell r="C390" t="str">
            <v>un</v>
          </cell>
          <cell r="D390">
            <v>361330.41</v>
          </cell>
        </row>
        <row r="391">
          <cell r="B391" t="str">
            <v>Cable Encauchetado Neg 3x18x0.70M Libre</v>
          </cell>
          <cell r="C391" t="str">
            <v>un</v>
          </cell>
          <cell r="D391">
            <v>6892.48</v>
          </cell>
        </row>
        <row r="392">
          <cell r="B392" t="str">
            <v>HERRAMIENTA</v>
          </cell>
          <cell r="C392">
            <v>0</v>
          </cell>
          <cell r="D392">
            <v>0</v>
          </cell>
        </row>
        <row r="393">
          <cell r="B393" t="str">
            <v>Andamio certificado  sección 1</v>
          </cell>
          <cell r="C393" t="str">
            <v>un</v>
          </cell>
          <cell r="D393">
            <v>24000</v>
          </cell>
        </row>
        <row r="394">
          <cell r="B394" t="str">
            <v>Equipo de trabajo en alturas</v>
          </cell>
          <cell r="C394" t="str">
            <v>un</v>
          </cell>
          <cell r="D394">
            <v>10000</v>
          </cell>
        </row>
        <row r="395">
          <cell r="B395" t="str">
            <v>Herramienta menor</v>
          </cell>
          <cell r="C395" t="str">
            <v>(%)mo</v>
          </cell>
          <cell r="D395">
            <v>4237.1899999999996</v>
          </cell>
        </row>
        <row r="396">
          <cell r="B396" t="str">
            <v>Pulidora 9"</v>
          </cell>
          <cell r="C396" t="str">
            <v>hr</v>
          </cell>
          <cell r="D396">
            <v>5000</v>
          </cell>
        </row>
        <row r="397">
          <cell r="B397" t="str">
            <v>Taladro rotopercutor  1/2"</v>
          </cell>
          <cell r="C397" t="str">
            <v>hr</v>
          </cell>
          <cell r="D397">
            <v>5000</v>
          </cell>
        </row>
        <row r="398">
          <cell r="B398" t="str">
            <v>Marquilladora Panduit</v>
          </cell>
          <cell r="C398" t="str">
            <v>hr</v>
          </cell>
          <cell r="D398">
            <v>10000</v>
          </cell>
        </row>
        <row r="399">
          <cell r="B399" t="str">
            <v>Compactador tipo Canguro. Incluye operador, combustible y transporte.</v>
          </cell>
          <cell r="C399" t="str">
            <v>día</v>
          </cell>
          <cell r="D399">
            <v>124846.97</v>
          </cell>
        </row>
        <row r="400">
          <cell r="B400" t="str">
            <v>Cortadora de ladrillo eléctrica sin disco (alquiler)</v>
          </cell>
          <cell r="C400" t="str">
            <v>día</v>
          </cell>
          <cell r="D400">
            <v>20800</v>
          </cell>
        </row>
        <row r="401">
          <cell r="B401" t="str">
            <v xml:space="preserve">Disco punta de diamante para cortadora 14" </v>
          </cell>
          <cell r="C401" t="str">
            <v>día</v>
          </cell>
          <cell r="D401">
            <v>45831</v>
          </cell>
        </row>
        <row r="402">
          <cell r="B402" t="str">
            <v>Elementos para la soldadura molde, mechero, pinzas.</v>
          </cell>
          <cell r="C402" t="str">
            <v>un</v>
          </cell>
          <cell r="D402">
            <v>6420</v>
          </cell>
        </row>
        <row r="403">
          <cell r="B403" t="str">
            <v>Certificador de red marca JDSU categoria 6A</v>
          </cell>
          <cell r="C403" t="str">
            <v>gl</v>
          </cell>
          <cell r="D403">
            <v>15000</v>
          </cell>
        </row>
        <row r="404">
          <cell r="B404" t="str">
            <v>Retroexcavadora</v>
          </cell>
          <cell r="C404" t="str">
            <v>Hr</v>
          </cell>
          <cell r="D404">
            <v>177000</v>
          </cell>
        </row>
        <row r="405">
          <cell r="B405" t="str">
            <v>Montacargas</v>
          </cell>
          <cell r="C405" t="str">
            <v>hr</v>
          </cell>
          <cell r="D405">
            <v>250000</v>
          </cell>
        </row>
        <row r="406">
          <cell r="B406" t="str">
            <v>MANO DE OBRA Y TRANSPORTE</v>
          </cell>
          <cell r="C406">
            <v>0</v>
          </cell>
          <cell r="D406">
            <v>0</v>
          </cell>
        </row>
        <row r="407">
          <cell r="B407" t="str">
            <v>Cuadrilla Eléctrica 1: 1OfElec + 1Ayraso</v>
          </cell>
          <cell r="C407" t="str">
            <v>jor</v>
          </cell>
          <cell r="D407">
            <v>181065.75</v>
          </cell>
        </row>
        <row r="408">
          <cell r="B408" t="str">
            <v>Ingeniero Electrónico</v>
          </cell>
          <cell r="C408" t="str">
            <v>mes</v>
          </cell>
          <cell r="D408">
            <v>5950000</v>
          </cell>
        </row>
        <row r="409">
          <cell r="B409" t="str">
            <v>Ingeniero Electricista</v>
          </cell>
          <cell r="C409" t="str">
            <v>mes</v>
          </cell>
          <cell r="D409">
            <v>5950000</v>
          </cell>
        </row>
        <row r="410">
          <cell r="B410" t="str">
            <v>Ingeniero de Sistema</v>
          </cell>
          <cell r="C410" t="str">
            <v>mes</v>
          </cell>
          <cell r="D410">
            <v>5950000</v>
          </cell>
        </row>
        <row r="411">
          <cell r="B411" t="str">
            <v>Delineante arquitectónico</v>
          </cell>
          <cell r="C411" t="str">
            <v>mes</v>
          </cell>
          <cell r="D411">
            <v>2550000</v>
          </cell>
        </row>
        <row r="412">
          <cell r="B412" t="str">
            <v>Transporte material eléctrico</v>
          </cell>
          <cell r="C412" t="str">
            <v>un</v>
          </cell>
          <cell r="D412">
            <v>43800</v>
          </cell>
        </row>
        <row r="413">
          <cell r="B413" t="str">
            <v>Transporte trasiego</v>
          </cell>
          <cell r="C413" t="str">
            <v>gl</v>
          </cell>
          <cell r="D413">
            <v>0</v>
          </cell>
        </row>
        <row r="414">
          <cell r="B414">
            <v>0</v>
          </cell>
          <cell r="C414">
            <v>0</v>
          </cell>
          <cell r="D414">
            <v>0</v>
          </cell>
        </row>
        <row r="415">
          <cell r="B415">
            <v>0</v>
          </cell>
          <cell r="C415">
            <v>0</v>
          </cell>
          <cell r="D415">
            <v>0</v>
          </cell>
        </row>
      </sheetData>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AS 05.01"/>
      <sheetName val="ELECTRICAS 05.02"/>
      <sheetName val="ELECTRICAS 05.03"/>
      <sheetName val="ELECTRICAS 05.04"/>
      <sheetName val="ELECTRICAS 05.05"/>
      <sheetName val="ELECTRICAS 05.06"/>
      <sheetName val="ELECTRICAS 05.07"/>
      <sheetName val="ELECTRICAS 05.08"/>
      <sheetName val="ELECTRICAS 05.09"/>
      <sheetName val="ELECTRICAS 05.10"/>
      <sheetName val="ELECTRICAS 05.11"/>
      <sheetName val="ELECTRICAS 05.12"/>
      <sheetName val="ELECTRICAS 05.13"/>
      <sheetName val="ELECTRICAS 05.14"/>
      <sheetName val="ELECTRICAS 05.15"/>
      <sheetName val="APU"/>
      <sheetName val="INSUMOS-A"/>
    </sheetNames>
    <sheetDataSet>
      <sheetData sheetId="0"/>
      <sheetData sheetId="1"/>
      <sheetData sheetId="2"/>
      <sheetData sheetId="3"/>
      <sheetData sheetId="4"/>
      <sheetData sheetId="5"/>
      <sheetData sheetId="6">
        <row r="20">
          <cell r="F20">
            <v>220</v>
          </cell>
        </row>
        <row r="42">
          <cell r="F42">
            <v>203</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OND - VENTIL 06.01"/>
      <sheetName val="ACOND - VENTIL 06.02"/>
      <sheetName val="ACOND - VENTIL 06.03"/>
      <sheetName val="ACOND - VENTIL 06.04"/>
      <sheetName val="ACOND - VENTIL 06.05"/>
      <sheetName val="ACOND - VENTIL 06.06"/>
      <sheetName val="ACOND - VENTIL 06.07"/>
      <sheetName val="ACOND - VENTIL 06.08"/>
      <sheetName val="ACOND - VENTIL 06.09"/>
      <sheetName val="APU"/>
      <sheetName val="INSUMOS-A"/>
    </sheetNames>
    <sheetDataSet>
      <sheetData sheetId="0" refreshError="1">
        <row r="24">
          <cell r="F24">
            <v>1</v>
          </cell>
        </row>
        <row r="50">
          <cell r="F50">
            <v>1</v>
          </cell>
        </row>
        <row r="76">
          <cell r="F76">
            <v>1</v>
          </cell>
        </row>
        <row r="102">
          <cell r="F102">
            <v>1</v>
          </cell>
        </row>
        <row r="128">
          <cell r="F128">
            <v>1</v>
          </cell>
        </row>
      </sheetData>
      <sheetData sheetId="1" refreshError="1">
        <row r="22">
          <cell r="F22">
            <v>1</v>
          </cell>
        </row>
        <row r="46">
          <cell r="F46">
            <v>1</v>
          </cell>
        </row>
        <row r="72">
          <cell r="F72">
            <v>1</v>
          </cell>
        </row>
        <row r="95">
          <cell r="F95">
            <v>1</v>
          </cell>
        </row>
      </sheetData>
      <sheetData sheetId="2" refreshError="1">
        <row r="19">
          <cell r="F19">
            <v>1</v>
          </cell>
        </row>
        <row r="44">
          <cell r="F44">
            <v>1</v>
          </cell>
        </row>
        <row r="69">
          <cell r="F69">
            <v>1</v>
          </cell>
        </row>
        <row r="91">
          <cell r="F91">
            <v>1</v>
          </cell>
        </row>
        <row r="113">
          <cell r="F113">
            <v>1</v>
          </cell>
        </row>
        <row r="134">
          <cell r="F134">
            <v>1</v>
          </cell>
        </row>
      </sheetData>
      <sheetData sheetId="3" refreshError="1">
        <row r="21">
          <cell r="F21">
            <v>1</v>
          </cell>
        </row>
        <row r="47">
          <cell r="F47">
            <v>1</v>
          </cell>
        </row>
        <row r="71">
          <cell r="F71">
            <v>1</v>
          </cell>
        </row>
      </sheetData>
      <sheetData sheetId="4" refreshError="1">
        <row r="39">
          <cell r="F39">
            <v>52</v>
          </cell>
        </row>
        <row r="105">
          <cell r="F105">
            <v>705</v>
          </cell>
        </row>
        <row r="131">
          <cell r="F131">
            <v>16</v>
          </cell>
        </row>
        <row r="159">
          <cell r="F159">
            <v>130</v>
          </cell>
        </row>
      </sheetData>
      <sheetData sheetId="5" refreshError="1">
        <row r="34">
          <cell r="F34">
            <v>3</v>
          </cell>
        </row>
        <row r="60">
          <cell r="F60">
            <v>26</v>
          </cell>
        </row>
        <row r="82">
          <cell r="F82">
            <v>1</v>
          </cell>
        </row>
        <row r="106">
          <cell r="F106">
            <v>2</v>
          </cell>
        </row>
        <row r="143">
          <cell r="F143">
            <v>14</v>
          </cell>
        </row>
        <row r="167">
          <cell r="F167">
            <v>17</v>
          </cell>
        </row>
        <row r="203">
          <cell r="F203">
            <v>26</v>
          </cell>
        </row>
        <row r="248">
          <cell r="F248">
            <v>3</v>
          </cell>
        </row>
      </sheetData>
      <sheetData sheetId="6" refreshError="1">
        <row r="21">
          <cell r="F21">
            <v>14.1</v>
          </cell>
        </row>
        <row r="48">
          <cell r="F48">
            <v>9.6999999999999993</v>
          </cell>
        </row>
        <row r="75">
          <cell r="F75">
            <v>7.8</v>
          </cell>
        </row>
        <row r="98">
          <cell r="F98">
            <v>22.3</v>
          </cell>
        </row>
        <row r="125">
          <cell r="F125">
            <v>42.3</v>
          </cell>
        </row>
        <row r="152">
          <cell r="F152">
            <v>22.3</v>
          </cell>
        </row>
        <row r="175">
          <cell r="F175">
            <v>2</v>
          </cell>
        </row>
        <row r="202">
          <cell r="F202">
            <v>2</v>
          </cell>
        </row>
        <row r="229">
          <cell r="F229">
            <v>4</v>
          </cell>
        </row>
        <row r="252">
          <cell r="F252">
            <v>2</v>
          </cell>
        </row>
        <row r="279">
          <cell r="F279">
            <v>3</v>
          </cell>
        </row>
        <row r="306">
          <cell r="F306">
            <v>30</v>
          </cell>
        </row>
      </sheetData>
      <sheetData sheetId="7" refreshError="1">
        <row r="22">
          <cell r="F22">
            <v>1</v>
          </cell>
        </row>
        <row r="49">
          <cell r="F49">
            <v>3</v>
          </cell>
        </row>
        <row r="70">
          <cell r="F70">
            <v>4</v>
          </cell>
        </row>
        <row r="97">
          <cell r="F97">
            <v>4</v>
          </cell>
        </row>
        <row r="124">
          <cell r="F124">
            <v>6</v>
          </cell>
        </row>
        <row r="151">
          <cell r="F151">
            <v>1</v>
          </cell>
        </row>
        <row r="178">
          <cell r="F178">
            <v>1</v>
          </cell>
        </row>
      </sheetData>
      <sheetData sheetId="8" refreshError="1">
        <row r="21">
          <cell r="F21">
            <v>1</v>
          </cell>
        </row>
      </sheetData>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ES 07.01"/>
      <sheetName val="GASES 07.02"/>
      <sheetName val="GASES 07.03"/>
      <sheetName val="GASES 07.04"/>
      <sheetName val="GASES 07.05"/>
      <sheetName val="GASES 07.06"/>
      <sheetName val="GASES 07.07"/>
      <sheetName val="APU"/>
      <sheetName val="INSUMOS-A"/>
    </sheetNames>
    <sheetDataSet>
      <sheetData sheetId="0">
        <row r="37">
          <cell r="F37">
            <v>196.8</v>
          </cell>
        </row>
        <row r="79">
          <cell r="F79">
            <v>162.9</v>
          </cell>
        </row>
        <row r="119">
          <cell r="F119">
            <v>98.4</v>
          </cell>
        </row>
        <row r="145">
          <cell r="F145">
            <v>32</v>
          </cell>
        </row>
      </sheetData>
      <sheetData sheetId="1">
        <row r="19">
          <cell r="F19">
            <v>1</v>
          </cell>
        </row>
        <row r="42">
          <cell r="F42">
            <v>5</v>
          </cell>
        </row>
        <row r="66">
          <cell r="F66">
            <v>2</v>
          </cell>
        </row>
        <row r="90">
          <cell r="F90">
            <v>1</v>
          </cell>
        </row>
        <row r="114">
          <cell r="F114">
            <v>1</v>
          </cell>
        </row>
      </sheetData>
      <sheetData sheetId="2">
        <row r="38">
          <cell r="F38">
            <v>48</v>
          </cell>
        </row>
        <row r="106">
          <cell r="F106">
            <v>33</v>
          </cell>
        </row>
      </sheetData>
      <sheetData sheetId="3">
        <row r="22">
          <cell r="F22">
            <v>1</v>
          </cell>
        </row>
        <row r="73">
          <cell r="F73">
            <v>1</v>
          </cell>
        </row>
      </sheetData>
      <sheetData sheetId="4">
        <row r="24">
          <cell r="F24">
            <v>3</v>
          </cell>
        </row>
        <row r="53">
          <cell r="F53">
            <v>2</v>
          </cell>
        </row>
        <row r="76">
          <cell r="F76">
            <v>2</v>
          </cell>
        </row>
      </sheetData>
      <sheetData sheetId="5">
        <row r="20">
          <cell r="F20">
            <v>3</v>
          </cell>
        </row>
        <row r="43">
          <cell r="F43">
            <v>2</v>
          </cell>
        </row>
        <row r="66">
          <cell r="F66">
            <v>3</v>
          </cell>
        </row>
      </sheetData>
      <sheetData sheetId="6">
        <row r="22">
          <cell r="F22">
            <v>1</v>
          </cell>
        </row>
        <row r="48">
          <cell r="F48">
            <v>1</v>
          </cell>
        </row>
      </sheetData>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LIMINARES 1,1"/>
      <sheetName val=" PRELIMINARES 1,2"/>
      <sheetName val="PRELIMINARES 1.3"/>
      <sheetName val="CIMENTACIONES 2.1."/>
      <sheetName val="ESTRUCTURAS 3.1"/>
      <sheetName val="ESTRUCTURAS 3.2 "/>
      <sheetName val="ESTRUCTURAS 3.3"/>
      <sheetName val="MAMPOSTERIA 8,1"/>
      <sheetName val="MAMPOSTERIA 8,2"/>
      <sheetName val="PAÑETES 9.1"/>
      <sheetName val="PINTURAS 9.2"/>
      <sheetName val="PISOS 10,1"/>
      <sheetName val="PISOS 10,2"/>
      <sheetName val="CIELOS RASOS 11.1"/>
      <sheetName val="CUBIERTA E IMPERM 12.1"/>
      <sheetName val="CUBIERTA E IMPREM 12.2"/>
      <sheetName val="CARPINTERIA 13,1"/>
      <sheetName val="CARPINTERIA 13,2"/>
      <sheetName val="CARPINTERIA 13,3"/>
      <sheetName val="CARPINTERIA 13,4"/>
      <sheetName val="CARPINTERIA 13.5"/>
      <sheetName val="ASCENSOR 1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9">
          <cell r="G79">
            <v>708.99509999999975</v>
          </cell>
        </row>
      </sheetData>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s>
    <sheetDataSet>
      <sheetData sheetId="0">
        <row r="870">
          <cell r="K870">
            <v>7458339574.8199997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OE"/>
      <sheetName val="INSUMOS"/>
      <sheetName val="APU"/>
      <sheetName val="INSUMOS-A"/>
    </sheetNames>
    <sheetDataSet>
      <sheetData sheetId="0"/>
      <sheetData sheetId="1">
        <row r="11">
          <cell r="I11" t="str">
            <v>CODIGO</v>
          </cell>
          <cell r="J11" t="str">
            <v>OBJETO</v>
          </cell>
          <cell r="K11" t="str">
            <v>UNIDAD</v>
          </cell>
          <cell r="L11" t="str">
            <v>VALOR TOTAL</v>
          </cell>
          <cell r="M11" t="str">
            <v>MATERIAL</v>
          </cell>
          <cell r="N11" t="str">
            <v>MANO DE OBRA</v>
          </cell>
          <cell r="O11" t="str">
            <v>HERRAMIENTA</v>
          </cell>
          <cell r="P11" t="str">
            <v>TRANSPORTE</v>
          </cell>
          <cell r="Q11" t="str">
            <v>AUXILIARES</v>
          </cell>
          <cell r="R11" t="str">
            <v>CANTIDA PRESUPUESTO</v>
          </cell>
          <cell r="S11" t="str">
            <v>RENDIMIENTO</v>
          </cell>
        </row>
        <row r="12">
          <cell r="I12" t="str">
            <v>O.E. 1.1</v>
          </cell>
          <cell r="J12" t="str">
            <v>Suministro, transporte e instalación de luminaria hermética 44W, 4000LM 4000K 100- 277V, IRC 80, marca GE LED Mariner o similar, dimerizable 0-10V, 50.000 horas de vida útil, IP65, IK08. Con extensión de cable encauchetado máximo 1.0m y clavija 10A con polo a tierra.  La luminaria completa debe cumplir las últimas disposiciones del  RETIE y RETILAP, se debe entregar curva fotométrica certificada del fabricante.</v>
          </cell>
          <cell r="K12" t="str">
            <v>un</v>
          </cell>
          <cell r="L12">
            <v>276035</v>
          </cell>
          <cell r="M12">
            <v>248567.71</v>
          </cell>
          <cell r="N12">
            <v>20918.215</v>
          </cell>
          <cell r="O12">
            <v>4045.91075</v>
          </cell>
          <cell r="P12">
            <v>2502.732</v>
          </cell>
          <cell r="Q12">
            <v>0</v>
          </cell>
          <cell r="R12" t="e">
            <v>#N/A</v>
          </cell>
          <cell r="S12">
            <v>0.125</v>
          </cell>
        </row>
        <row r="15">
          <cell r="R15" t="e">
            <v>#N/A</v>
          </cell>
        </row>
        <row r="16">
          <cell r="R16" t="e">
            <v>#N/A</v>
          </cell>
        </row>
        <row r="17">
          <cell r="R17" t="e">
            <v>#N/A</v>
          </cell>
        </row>
        <row r="18">
          <cell r="R18" t="e">
            <v>#N/A</v>
          </cell>
        </row>
        <row r="19">
          <cell r="R19" t="e">
            <v>#N/A</v>
          </cell>
        </row>
        <row r="20">
          <cell r="R20" t="e">
            <v>#N/A</v>
          </cell>
        </row>
        <row r="21">
          <cell r="R21" t="e">
            <v>#N/A</v>
          </cell>
        </row>
        <row r="22">
          <cell r="R22" t="e">
            <v>#N/A</v>
          </cell>
        </row>
        <row r="23">
          <cell r="R23" t="e">
            <v>#N/A</v>
          </cell>
        </row>
        <row r="24">
          <cell r="R24" t="e">
            <v>#N/A</v>
          </cell>
        </row>
        <row r="25">
          <cell r="R25" t="e">
            <v>#N/A</v>
          </cell>
        </row>
        <row r="26">
          <cell r="R26" t="e">
            <v>#N/A</v>
          </cell>
        </row>
        <row r="27">
          <cell r="R27" t="e">
            <v>#N/A</v>
          </cell>
        </row>
        <row r="28">
          <cell r="R28" t="e">
            <v>#N/A</v>
          </cell>
        </row>
        <row r="29">
          <cell r="R29" t="e">
            <v>#N/A</v>
          </cell>
        </row>
        <row r="30">
          <cell r="R30" t="e">
            <v>#N/A</v>
          </cell>
        </row>
        <row r="58">
          <cell r="I58">
            <v>0</v>
          </cell>
          <cell r="J58">
            <v>0</v>
          </cell>
          <cell r="K58">
            <v>0</v>
          </cell>
          <cell r="L58">
            <v>0</v>
          </cell>
        </row>
        <row r="75">
          <cell r="I75" t="str">
            <v>O.E. 1.2</v>
          </cell>
          <cell r="J75" t="str">
            <v>Suministro, transporte e instalación de luminaria hermética 2x16W, 1600LM, 4000K 100- 277V, marca Proton LED o similar 30.000 horas de vida útil, IP65, On-Off. Con extensión de cable encauchetado máximo 1.0m y clavija 10A con polo a tierra.  La luminaria completa debe cumplir las últimas disposiciones del  RETIE y RETILAP, se debe entregar curva fotométrica certificada del fabricante.</v>
          </cell>
          <cell r="K75" t="str">
            <v>un</v>
          </cell>
          <cell r="L75">
            <v>143076</v>
          </cell>
          <cell r="M75">
            <v>115609.01</v>
          </cell>
          <cell r="N75">
            <v>20918.215</v>
          </cell>
          <cell r="O75">
            <v>4045.91075</v>
          </cell>
          <cell r="P75">
            <v>2502.732</v>
          </cell>
          <cell r="Q75">
            <v>0</v>
          </cell>
          <cell r="R75" t="e">
            <v>#N/A</v>
          </cell>
          <cell r="S75">
            <v>0.125</v>
          </cell>
        </row>
        <row r="78">
          <cell r="R78" t="e">
            <v>#N/A</v>
          </cell>
        </row>
        <row r="79">
          <cell r="R79" t="e">
            <v>#N/A</v>
          </cell>
        </row>
        <row r="80">
          <cell r="R80" t="e">
            <v>#N/A</v>
          </cell>
        </row>
        <row r="81">
          <cell r="R81" t="e">
            <v>#N/A</v>
          </cell>
        </row>
        <row r="82">
          <cell r="R82" t="e">
            <v>#N/A</v>
          </cell>
        </row>
        <row r="83">
          <cell r="R83" t="e">
            <v>#N/A</v>
          </cell>
        </row>
        <row r="84">
          <cell r="R84" t="e">
            <v>#N/A</v>
          </cell>
        </row>
        <row r="85">
          <cell r="R85" t="e">
            <v>#N/A</v>
          </cell>
        </row>
        <row r="86">
          <cell r="R86" t="e">
            <v>#N/A</v>
          </cell>
        </row>
        <row r="87">
          <cell r="R87" t="e">
            <v>#N/A</v>
          </cell>
        </row>
        <row r="88">
          <cell r="R88" t="e">
            <v>#N/A</v>
          </cell>
        </row>
        <row r="89">
          <cell r="R89" t="e">
            <v>#N/A</v>
          </cell>
        </row>
        <row r="90">
          <cell r="R90" t="e">
            <v>#N/A</v>
          </cell>
        </row>
        <row r="91">
          <cell r="R91" t="e">
            <v>#N/A</v>
          </cell>
        </row>
        <row r="92">
          <cell r="R92" t="e">
            <v>#N/A</v>
          </cell>
        </row>
        <row r="93">
          <cell r="R93" t="e">
            <v>#N/A</v>
          </cell>
        </row>
        <row r="121">
          <cell r="I121">
            <v>0</v>
          </cell>
          <cell r="J121">
            <v>0</v>
          </cell>
          <cell r="K121">
            <v>0</v>
          </cell>
          <cell r="L121">
            <v>0</v>
          </cell>
        </row>
        <row r="201">
          <cell r="I201" t="str">
            <v>O.E. 1.3</v>
          </cell>
          <cell r="J201" t="str">
            <v>Suministro, transporte e instalación de bala LED 16W, 1600LM, 4000K 100- 277V, On-Off, IRC = 80, IP 20, marca current GE o similares. Incluye kit de fijación anti sismo, 50.000 horas de vida útil.  La luminaria completa debe cumplir las últimas disposiciones del  RETIE y RETILAP, se debe entregar curva fotométrica certificada del fabricante.</v>
          </cell>
          <cell r="K201" t="str">
            <v>un</v>
          </cell>
          <cell r="L201">
            <v>149954</v>
          </cell>
          <cell r="M201">
            <v>127338.36</v>
          </cell>
          <cell r="N201">
            <v>19154.774500000029</v>
          </cell>
          <cell r="O201">
            <v>957.73872500000152</v>
          </cell>
          <cell r="P201">
            <v>2502.732</v>
          </cell>
          <cell r="Q201">
            <v>0</v>
          </cell>
          <cell r="R201" t="e">
            <v>#N/A</v>
          </cell>
          <cell r="S201">
            <v>0.114462290998539</v>
          </cell>
        </row>
        <row r="204">
          <cell r="R204" t="e">
            <v>#N/A</v>
          </cell>
        </row>
        <row r="205">
          <cell r="R205" t="e">
            <v>#N/A</v>
          </cell>
        </row>
        <row r="206">
          <cell r="R206" t="e">
            <v>#N/A</v>
          </cell>
        </row>
        <row r="207">
          <cell r="R207" t="e">
            <v>#N/A</v>
          </cell>
        </row>
        <row r="208">
          <cell r="R208" t="e">
            <v>#N/A</v>
          </cell>
        </row>
        <row r="209">
          <cell r="R209" t="e">
            <v>#N/A</v>
          </cell>
        </row>
        <row r="210">
          <cell r="R210" t="e">
            <v>#N/A</v>
          </cell>
        </row>
        <row r="211">
          <cell r="R211" t="e">
            <v>#N/A</v>
          </cell>
        </row>
        <row r="212">
          <cell r="R212" t="e">
            <v>#N/A</v>
          </cell>
        </row>
        <row r="213">
          <cell r="R213" t="e">
            <v>#N/A</v>
          </cell>
        </row>
        <row r="214">
          <cell r="R214" t="e">
            <v>#N/A</v>
          </cell>
        </row>
        <row r="215">
          <cell r="R215" t="e">
            <v>#N/A</v>
          </cell>
        </row>
        <row r="216">
          <cell r="R216" t="e">
            <v>#N/A</v>
          </cell>
        </row>
        <row r="217">
          <cell r="R217" t="e">
            <v>#N/A</v>
          </cell>
        </row>
        <row r="218">
          <cell r="R218" t="e">
            <v>#N/A</v>
          </cell>
        </row>
        <row r="219">
          <cell r="R219" t="e">
            <v>#N/A</v>
          </cell>
        </row>
        <row r="247">
          <cell r="I247">
            <v>0</v>
          </cell>
          <cell r="J247">
            <v>0</v>
          </cell>
          <cell r="K247">
            <v>0</v>
          </cell>
          <cell r="L247">
            <v>0</v>
          </cell>
        </row>
        <row r="264">
          <cell r="I264" t="str">
            <v>O.E. 1.4</v>
          </cell>
          <cell r="J264" t="str">
            <v>Suministro, transporte e instalación de bala LED 7W, 700LM, 4000K 100- 277V, IRC = 80, IP20, marca current GE o similares. Incluye kit de fijación anti sismo, 50.000 horas de vida útil.  La luminaria completa debe cumplir las últimas disposiciones del  RETIE y RETILAP, se debe entregar curva fotométrica certificada del fabricante.</v>
          </cell>
          <cell r="K264" t="str">
            <v>un</v>
          </cell>
          <cell r="L264">
            <v>88818</v>
          </cell>
          <cell r="M264">
            <v>66791.16</v>
          </cell>
          <cell r="N264">
            <v>18593.968888888889</v>
          </cell>
          <cell r="O264">
            <v>929.69844444444448</v>
          </cell>
          <cell r="P264">
            <v>2502.732</v>
          </cell>
          <cell r="Q264">
            <v>0</v>
          </cell>
          <cell r="R264" t="e">
            <v>#N/A</v>
          </cell>
          <cell r="S264">
            <v>0.1111111111111111</v>
          </cell>
        </row>
        <row r="267">
          <cell r="R267" t="e">
            <v>#N/A</v>
          </cell>
        </row>
        <row r="268">
          <cell r="R268" t="e">
            <v>#N/A</v>
          </cell>
        </row>
        <row r="269">
          <cell r="R269" t="e">
            <v>#N/A</v>
          </cell>
        </row>
        <row r="270">
          <cell r="R270" t="e">
            <v>#N/A</v>
          </cell>
        </row>
        <row r="271">
          <cell r="R271" t="e">
            <v>#N/A</v>
          </cell>
        </row>
        <row r="272">
          <cell r="R272" t="e">
            <v>#N/A</v>
          </cell>
        </row>
        <row r="273">
          <cell r="R273" t="e">
            <v>#N/A</v>
          </cell>
        </row>
        <row r="274">
          <cell r="R274" t="e">
            <v>#N/A</v>
          </cell>
        </row>
        <row r="275">
          <cell r="R275" t="e">
            <v>#N/A</v>
          </cell>
        </row>
        <row r="276">
          <cell r="R276" t="e">
            <v>#N/A</v>
          </cell>
        </row>
        <row r="277">
          <cell r="R277" t="e">
            <v>#N/A</v>
          </cell>
        </row>
        <row r="278">
          <cell r="R278" t="e">
            <v>#N/A</v>
          </cell>
        </row>
        <row r="279">
          <cell r="R279" t="e">
            <v>#N/A</v>
          </cell>
        </row>
        <row r="280">
          <cell r="R280" t="e">
            <v>#N/A</v>
          </cell>
        </row>
        <row r="281">
          <cell r="R281" t="e">
            <v>#N/A</v>
          </cell>
        </row>
        <row r="282">
          <cell r="R282" t="e">
            <v>#N/A</v>
          </cell>
        </row>
        <row r="310">
          <cell r="I310">
            <v>0</v>
          </cell>
          <cell r="J310">
            <v>0</v>
          </cell>
          <cell r="K310">
            <v>0</v>
          </cell>
          <cell r="L310">
            <v>0</v>
          </cell>
        </row>
        <row r="327">
          <cell r="I327" t="str">
            <v>O.E. 1.5</v>
          </cell>
          <cell r="J327" t="str">
            <v>Suministro, transporte e instalación de luminaria hermética 29W, 3600LM 4000K 100- 277V, marca Zalux o similar, dimerizable 0-10V, 50.000 horas de vida útil, IP66, IK08. Con extensión de cable encauchetado máximo 1.0m y clavija 10A con polo a tierra.  La luminaria completa debe cumplir las últimas disposiciones del  RETIE y RETILAP, se debe entregar curva fotométrica certificada del fabricante.</v>
          </cell>
          <cell r="K327" t="str">
            <v>un</v>
          </cell>
          <cell r="L327">
            <v>316418</v>
          </cell>
          <cell r="M327">
            <v>288951.55</v>
          </cell>
          <cell r="N327">
            <v>20918.215</v>
          </cell>
          <cell r="O327">
            <v>4045.91075</v>
          </cell>
          <cell r="P327">
            <v>2502.732</v>
          </cell>
          <cell r="Q327">
            <v>0</v>
          </cell>
          <cell r="R327" t="e">
            <v>#N/A</v>
          </cell>
          <cell r="S327">
            <v>0.125</v>
          </cell>
        </row>
        <row r="330">
          <cell r="R330" t="e">
            <v>#N/A</v>
          </cell>
        </row>
        <row r="331">
          <cell r="R331" t="e">
            <v>#N/A</v>
          </cell>
        </row>
        <row r="332">
          <cell r="R332" t="e">
            <v>#N/A</v>
          </cell>
        </row>
        <row r="333">
          <cell r="R333" t="e">
            <v>#N/A</v>
          </cell>
        </row>
        <row r="334">
          <cell r="R334" t="e">
            <v>#N/A</v>
          </cell>
        </row>
        <row r="335">
          <cell r="R335" t="e">
            <v>#N/A</v>
          </cell>
        </row>
        <row r="336">
          <cell r="R336" t="e">
            <v>#N/A</v>
          </cell>
        </row>
        <row r="337">
          <cell r="R337" t="e">
            <v>#N/A</v>
          </cell>
        </row>
        <row r="338">
          <cell r="R338" t="e">
            <v>#N/A</v>
          </cell>
        </row>
        <row r="339">
          <cell r="R339" t="e">
            <v>#N/A</v>
          </cell>
        </row>
        <row r="340">
          <cell r="R340" t="e">
            <v>#N/A</v>
          </cell>
        </row>
        <row r="341">
          <cell r="R341" t="e">
            <v>#N/A</v>
          </cell>
        </row>
        <row r="342">
          <cell r="R342" t="e">
            <v>#N/A</v>
          </cell>
        </row>
        <row r="343">
          <cell r="R343" t="e">
            <v>#N/A</v>
          </cell>
        </row>
        <row r="344">
          <cell r="R344" t="e">
            <v>#N/A</v>
          </cell>
        </row>
        <row r="345">
          <cell r="R345" t="e">
            <v>#N/A</v>
          </cell>
        </row>
        <row r="373">
          <cell r="I373">
            <v>0</v>
          </cell>
          <cell r="J373">
            <v>0</v>
          </cell>
          <cell r="K373">
            <v>0</v>
          </cell>
          <cell r="L373">
            <v>0</v>
          </cell>
        </row>
        <row r="390">
          <cell r="I390" t="str">
            <v>O.E. 1.6</v>
          </cell>
          <cell r="J390" t="str">
            <v>Suministro, transporte e instalación de bala LED 16W, 1600LM, 4000K 100- 277V, Dimerizable 0-10V, IRC = 80, IP 20, marca current GE o similares. Incluye kit de fijación anti sismo, 50.000 horas de vida útil.  La luminaria completa debe cumplir las últimas disposiciones del  RETIE y RETILAP, se debe entregar curva fotométrica certificada del fabricante.</v>
          </cell>
          <cell r="K390" t="str">
            <v>un</v>
          </cell>
          <cell r="L390">
            <v>204124</v>
          </cell>
          <cell r="M390">
            <v>182097.4</v>
          </cell>
          <cell r="N390">
            <v>18593.968888888889</v>
          </cell>
          <cell r="O390">
            <v>929.69844444444448</v>
          </cell>
          <cell r="P390">
            <v>2502.732</v>
          </cell>
          <cell r="Q390">
            <v>0</v>
          </cell>
          <cell r="R390" t="e">
            <v>#N/A</v>
          </cell>
          <cell r="S390">
            <v>0.1111111111111111</v>
          </cell>
        </row>
        <row r="393">
          <cell r="R393" t="e">
            <v>#N/A</v>
          </cell>
        </row>
        <row r="394">
          <cell r="R394" t="e">
            <v>#N/A</v>
          </cell>
        </row>
        <row r="395">
          <cell r="R395" t="e">
            <v>#N/A</v>
          </cell>
        </row>
        <row r="396">
          <cell r="R396" t="e">
            <v>#N/A</v>
          </cell>
        </row>
        <row r="397">
          <cell r="R397" t="e">
            <v>#N/A</v>
          </cell>
        </row>
        <row r="398">
          <cell r="R398" t="e">
            <v>#N/A</v>
          </cell>
        </row>
        <row r="399">
          <cell r="R399" t="e">
            <v>#N/A</v>
          </cell>
        </row>
        <row r="400">
          <cell r="R400" t="e">
            <v>#N/A</v>
          </cell>
        </row>
        <row r="401">
          <cell r="R401" t="e">
            <v>#N/A</v>
          </cell>
        </row>
        <row r="402">
          <cell r="R402" t="e">
            <v>#N/A</v>
          </cell>
        </row>
        <row r="403">
          <cell r="R403" t="e">
            <v>#N/A</v>
          </cell>
        </row>
        <row r="404">
          <cell r="R404" t="e">
            <v>#N/A</v>
          </cell>
        </row>
        <row r="405">
          <cell r="R405" t="e">
            <v>#N/A</v>
          </cell>
        </row>
        <row r="406">
          <cell r="R406" t="e">
            <v>#N/A</v>
          </cell>
        </row>
        <row r="407">
          <cell r="R407" t="e">
            <v>#N/A</v>
          </cell>
        </row>
        <row r="408">
          <cell r="R408" t="e">
            <v>#N/A</v>
          </cell>
        </row>
        <row r="436">
          <cell r="I436">
            <v>0</v>
          </cell>
          <cell r="J436">
            <v>0</v>
          </cell>
          <cell r="K436">
            <v>0</v>
          </cell>
          <cell r="L436">
            <v>0</v>
          </cell>
        </row>
        <row r="453">
          <cell r="I453" t="str">
            <v>O.E. 1.7</v>
          </cell>
          <cell r="J453" t="str">
            <v>SUMINISTRO E INSTALACION DE LUMINARIA EMERGENCIA SALIDA 90 E 300X185X45 SOBREPONER</v>
          </cell>
          <cell r="K453" t="str">
            <v>un</v>
          </cell>
          <cell r="L453">
            <v>125640</v>
          </cell>
          <cell r="M453">
            <v>95435.205880000009</v>
          </cell>
          <cell r="N453">
            <v>22633.21875</v>
          </cell>
          <cell r="O453">
            <v>5381.6609374999998</v>
          </cell>
          <cell r="P453">
            <v>2190</v>
          </cell>
          <cell r="Q453">
            <v>0</v>
          </cell>
          <cell r="R453" t="e">
            <v>#REF!</v>
          </cell>
          <cell r="S453">
            <v>0.125</v>
          </cell>
        </row>
        <row r="456">
          <cell r="R456" t="e">
            <v>#REF!</v>
          </cell>
        </row>
        <row r="457">
          <cell r="R457" t="e">
            <v>#REF!</v>
          </cell>
        </row>
        <row r="458">
          <cell r="R458" t="e">
            <v>#REF!</v>
          </cell>
        </row>
        <row r="459">
          <cell r="R459" t="e">
            <v>#REF!</v>
          </cell>
        </row>
        <row r="460">
          <cell r="R460" t="e">
            <v>#REF!</v>
          </cell>
        </row>
        <row r="461">
          <cell r="R461" t="e">
            <v>#REF!</v>
          </cell>
        </row>
        <row r="462">
          <cell r="R462" t="e">
            <v>#REF!</v>
          </cell>
        </row>
        <row r="463">
          <cell r="R463" t="e">
            <v>#REF!</v>
          </cell>
        </row>
        <row r="464">
          <cell r="R464" t="e">
            <v>#REF!</v>
          </cell>
        </row>
        <row r="465">
          <cell r="R465" t="e">
            <v>#REF!</v>
          </cell>
        </row>
        <row r="466">
          <cell r="R466" t="e">
            <v>#REF!</v>
          </cell>
        </row>
        <row r="467">
          <cell r="R467" t="e">
            <v>#REF!</v>
          </cell>
        </row>
        <row r="468">
          <cell r="R468" t="e">
            <v>#REF!</v>
          </cell>
        </row>
        <row r="469">
          <cell r="R469" t="e">
            <v>#REF!</v>
          </cell>
        </row>
        <row r="470">
          <cell r="R470" t="e">
            <v>#REF!</v>
          </cell>
        </row>
        <row r="471">
          <cell r="R471" t="e">
            <v>#REF!</v>
          </cell>
        </row>
        <row r="499">
          <cell r="I499">
            <v>0</v>
          </cell>
          <cell r="J499">
            <v>0</v>
          </cell>
          <cell r="K499">
            <v>0</v>
          </cell>
          <cell r="L499">
            <v>0</v>
          </cell>
        </row>
        <row r="516">
          <cell r="I516" t="str">
            <v>O.E. 1.8</v>
          </cell>
          <cell r="J516" t="str">
            <v>SUMINISTRO E INSTALACION DE LUMINARIA EMERGENCIA ARIAN 60E LAE 9300C 315lm IP65 120V</v>
          </cell>
          <cell r="K516" t="str">
            <v>un</v>
          </cell>
          <cell r="L516">
            <v>277592</v>
          </cell>
          <cell r="M516">
            <v>250499.85519999996</v>
          </cell>
          <cell r="N516">
            <v>20118.2154825</v>
          </cell>
          <cell r="O516">
            <v>4783.6507741249998</v>
          </cell>
          <cell r="P516">
            <v>2190</v>
          </cell>
          <cell r="Q516">
            <v>0</v>
          </cell>
          <cell r="R516" t="e">
            <v>#N/A</v>
          </cell>
          <cell r="S516">
            <v>0.11111</v>
          </cell>
        </row>
        <row r="519">
          <cell r="R519" t="e">
            <v>#N/A</v>
          </cell>
        </row>
        <row r="520">
          <cell r="R520" t="e">
            <v>#N/A</v>
          </cell>
        </row>
        <row r="521">
          <cell r="R521" t="e">
            <v>#N/A</v>
          </cell>
        </row>
        <row r="522">
          <cell r="R522" t="e">
            <v>#N/A</v>
          </cell>
        </row>
        <row r="523">
          <cell r="R523" t="e">
            <v>#N/A</v>
          </cell>
        </row>
        <row r="524">
          <cell r="R524" t="e">
            <v>#N/A</v>
          </cell>
        </row>
        <row r="525">
          <cell r="R525" t="e">
            <v>#N/A</v>
          </cell>
        </row>
        <row r="526">
          <cell r="R526" t="e">
            <v>#N/A</v>
          </cell>
        </row>
        <row r="527">
          <cell r="R527" t="e">
            <v>#N/A</v>
          </cell>
        </row>
        <row r="528">
          <cell r="R528" t="e">
            <v>#N/A</v>
          </cell>
        </row>
        <row r="529">
          <cell r="R529" t="e">
            <v>#N/A</v>
          </cell>
        </row>
        <row r="530">
          <cell r="R530" t="e">
            <v>#N/A</v>
          </cell>
        </row>
        <row r="531">
          <cell r="R531" t="e">
            <v>#N/A</v>
          </cell>
        </row>
        <row r="532">
          <cell r="R532" t="e">
            <v>#N/A</v>
          </cell>
        </row>
        <row r="533">
          <cell r="R533" t="e">
            <v>#N/A</v>
          </cell>
        </row>
        <row r="534">
          <cell r="R534" t="e">
            <v>#N/A</v>
          </cell>
        </row>
        <row r="562">
          <cell r="I562">
            <v>0</v>
          </cell>
          <cell r="J562">
            <v>0</v>
          </cell>
          <cell r="K562">
            <v>0</v>
          </cell>
          <cell r="L562">
            <v>0</v>
          </cell>
        </row>
        <row r="579">
          <cell r="I579" t="str">
            <v>O.E. 1.9</v>
          </cell>
          <cell r="J579" t="str">
            <v>SUMINISTRO E INSTALACION DE LUMINARIA EMERGENCIA SPAZIO PLUS LSP3205C DIRECCIONAL
(incrustar) 200Lm 1Hr LUMINARIA DE EMERGENCIA + MARCO
DE INSTALACION AL C0011</v>
          </cell>
          <cell r="K579" t="str">
            <v>un</v>
          </cell>
          <cell r="L579">
            <v>522081</v>
          </cell>
          <cell r="M579">
            <v>494989.52019999991</v>
          </cell>
          <cell r="N579">
            <v>20118.2154825</v>
          </cell>
          <cell r="O579">
            <v>4783.6507741249998</v>
          </cell>
          <cell r="P579">
            <v>2190</v>
          </cell>
          <cell r="Q579">
            <v>0</v>
          </cell>
          <cell r="R579" t="e">
            <v>#N/A</v>
          </cell>
          <cell r="S579">
            <v>0.11111</v>
          </cell>
        </row>
        <row r="582">
          <cell r="R582" t="e">
            <v>#N/A</v>
          </cell>
        </row>
        <row r="583">
          <cell r="R583" t="e">
            <v>#N/A</v>
          </cell>
        </row>
        <row r="584">
          <cell r="R584" t="e">
            <v>#N/A</v>
          </cell>
        </row>
        <row r="585">
          <cell r="R585" t="e">
            <v>#N/A</v>
          </cell>
        </row>
        <row r="586">
          <cell r="R586" t="e">
            <v>#N/A</v>
          </cell>
        </row>
        <row r="587">
          <cell r="R587" t="e">
            <v>#N/A</v>
          </cell>
        </row>
        <row r="588">
          <cell r="R588" t="e">
            <v>#N/A</v>
          </cell>
        </row>
        <row r="589">
          <cell r="R589" t="e">
            <v>#N/A</v>
          </cell>
        </row>
        <row r="590">
          <cell r="R590" t="e">
            <v>#N/A</v>
          </cell>
        </row>
        <row r="591">
          <cell r="R591" t="e">
            <v>#N/A</v>
          </cell>
        </row>
        <row r="592">
          <cell r="R592" t="e">
            <v>#N/A</v>
          </cell>
        </row>
        <row r="593">
          <cell r="R593" t="e">
            <v>#N/A</v>
          </cell>
        </row>
        <row r="594">
          <cell r="R594" t="e">
            <v>#N/A</v>
          </cell>
        </row>
        <row r="595">
          <cell r="R595" t="e">
            <v>#N/A</v>
          </cell>
        </row>
        <row r="596">
          <cell r="R596" t="e">
            <v>#N/A</v>
          </cell>
        </row>
        <row r="597">
          <cell r="R597" t="e">
            <v>#N/A</v>
          </cell>
        </row>
        <row r="625">
          <cell r="I625">
            <v>0</v>
          </cell>
          <cell r="J625">
            <v>0</v>
          </cell>
          <cell r="K625">
            <v>0</v>
          </cell>
          <cell r="L625">
            <v>0</v>
          </cell>
        </row>
        <row r="642">
          <cell r="I642" t="str">
            <v>O.E. 1.10</v>
          </cell>
          <cell r="J642" t="str">
            <v>Suministro e instalación Suministro transporte de sensor de presencia multitecnologia (infrarrojo + ultrasónico) configurable a través de bluetooth, voltaje de operación 120-277V, 8Amps, control de 2 zonas de control 0-10 VDC, montaje en el techo, cobertura de185 m². Incluye fotocelda para aprovechamiento de luz natural. No requiere power pack o fuente de alimentación referencia Leviton O6C20-MDW. Mínimo 4 años de garantía.</v>
          </cell>
          <cell r="K642" t="str">
            <v>un</v>
          </cell>
          <cell r="L642">
            <v>2295272</v>
          </cell>
          <cell r="M642">
            <v>2257222.4904444455</v>
          </cell>
          <cell r="N642">
            <v>28970.52</v>
          </cell>
          <cell r="O642">
            <v>6888.5259999999998</v>
          </cell>
          <cell r="P642">
            <v>2190</v>
          </cell>
          <cell r="Q642">
            <v>0</v>
          </cell>
          <cell r="R642" t="e">
            <v>#N/A</v>
          </cell>
          <cell r="S642">
            <v>0.16</v>
          </cell>
        </row>
        <row r="645">
          <cell r="R645" t="e">
            <v>#N/A</v>
          </cell>
        </row>
        <row r="646">
          <cell r="R646" t="e">
            <v>#N/A</v>
          </cell>
        </row>
        <row r="647">
          <cell r="R647" t="e">
            <v>#N/A</v>
          </cell>
        </row>
        <row r="648">
          <cell r="R648" t="e">
            <v>#N/A</v>
          </cell>
        </row>
        <row r="649">
          <cell r="R649" t="e">
            <v>#N/A</v>
          </cell>
        </row>
        <row r="650">
          <cell r="R650" t="e">
            <v>#N/A</v>
          </cell>
        </row>
        <row r="651">
          <cell r="R651" t="e">
            <v>#N/A</v>
          </cell>
        </row>
        <row r="652">
          <cell r="R652" t="e">
            <v>#N/A</v>
          </cell>
        </row>
        <row r="653">
          <cell r="R653" t="e">
            <v>#N/A</v>
          </cell>
        </row>
        <row r="654">
          <cell r="R654" t="e">
            <v>#N/A</v>
          </cell>
        </row>
        <row r="655">
          <cell r="R655" t="e">
            <v>#N/A</v>
          </cell>
        </row>
        <row r="656">
          <cell r="R656" t="e">
            <v>#N/A</v>
          </cell>
        </row>
        <row r="657">
          <cell r="R657" t="e">
            <v>#N/A</v>
          </cell>
        </row>
        <row r="658">
          <cell r="R658" t="e">
            <v>#N/A</v>
          </cell>
        </row>
        <row r="659">
          <cell r="R659" t="e">
            <v>#N/A</v>
          </cell>
        </row>
        <row r="660">
          <cell r="R660" t="e">
            <v>#N/A</v>
          </cell>
        </row>
        <row r="688">
          <cell r="M688">
            <v>0</v>
          </cell>
          <cell r="N688">
            <v>0</v>
          </cell>
        </row>
        <row r="705">
          <cell r="I705" t="str">
            <v>O.E. 1.11</v>
          </cell>
          <cell r="J705" t="str">
            <v>Suministro e instalación Suministro, transporte de sensor de presencia Infrarrojo 360° de cobertura, montaje en techo, detección de movimiento hasta 4 metros radiales a una altura de instalación de 2.4 metros. Debe incluir unidad de alimentación y control, capacidad de potencia para luminarias LED de 500W, voltaje de operación de 110VAC. Ajuste de tiempo de apagado 20 segundos - 15 minutos. Referencia Leviton ODC0S-I1W.Mínimo 4 años de garantía.</v>
          </cell>
          <cell r="K705" t="str">
            <v>un</v>
          </cell>
          <cell r="L705">
            <v>332881</v>
          </cell>
          <cell r="M705">
            <v>294832.01999999996</v>
          </cell>
          <cell r="N705">
            <v>28970.52</v>
          </cell>
          <cell r="O705">
            <v>6888.5259999999998</v>
          </cell>
          <cell r="P705">
            <v>2190</v>
          </cell>
          <cell r="Q705">
            <v>0</v>
          </cell>
          <cell r="R705" t="e">
            <v>#REF!</v>
          </cell>
          <cell r="S705">
            <v>0.16</v>
          </cell>
        </row>
        <row r="708">
          <cell r="R708" t="e">
            <v>#REF!</v>
          </cell>
        </row>
        <row r="709">
          <cell r="R709" t="e">
            <v>#REF!</v>
          </cell>
        </row>
        <row r="710">
          <cell r="R710" t="e">
            <v>#REF!</v>
          </cell>
        </row>
        <row r="711">
          <cell r="R711" t="e">
            <v>#REF!</v>
          </cell>
        </row>
        <row r="712">
          <cell r="R712" t="e">
            <v>#REF!</v>
          </cell>
        </row>
        <row r="713">
          <cell r="R713" t="e">
            <v>#REF!</v>
          </cell>
        </row>
        <row r="714">
          <cell r="R714" t="e">
            <v>#REF!</v>
          </cell>
        </row>
        <row r="715">
          <cell r="R715" t="e">
            <v>#REF!</v>
          </cell>
        </row>
        <row r="716">
          <cell r="R716" t="e">
            <v>#REF!</v>
          </cell>
        </row>
        <row r="717">
          <cell r="R717" t="e">
            <v>#REF!</v>
          </cell>
        </row>
        <row r="718">
          <cell r="R718" t="e">
            <v>#REF!</v>
          </cell>
        </row>
        <row r="719">
          <cell r="R719" t="e">
            <v>#REF!</v>
          </cell>
        </row>
        <row r="720">
          <cell r="R720" t="e">
            <v>#REF!</v>
          </cell>
        </row>
        <row r="721">
          <cell r="R721" t="e">
            <v>#REF!</v>
          </cell>
        </row>
        <row r="722">
          <cell r="R722" t="e">
            <v>#REF!</v>
          </cell>
        </row>
        <row r="723">
          <cell r="R723" t="e">
            <v>#REF!</v>
          </cell>
        </row>
        <row r="751">
          <cell r="M751">
            <v>0</v>
          </cell>
          <cell r="N751">
            <v>0</v>
          </cell>
        </row>
        <row r="768">
          <cell r="I768" t="str">
            <v>O.E. 1.12</v>
          </cell>
          <cell r="J768" t="str">
            <v>Suministro e instalación Suministro transporte de sensor de presencia, montaje en techo de 180 grados, bajo voltaje  +24VDC multitecnologia (infrarrojo + ultrasónico). referencia Leviton OSC05-M0W.Mínimo 4 años de garantía.</v>
          </cell>
          <cell r="K768" t="str">
            <v>un</v>
          </cell>
          <cell r="L768">
            <v>734927</v>
          </cell>
          <cell r="M768">
            <v>696878.06030769274</v>
          </cell>
          <cell r="N768">
            <v>28970.52</v>
          </cell>
          <cell r="O768">
            <v>6888.5259999999998</v>
          </cell>
          <cell r="P768">
            <v>2190</v>
          </cell>
          <cell r="Q768">
            <v>0</v>
          </cell>
          <cell r="R768" t="e">
            <v>#N/A</v>
          </cell>
          <cell r="S768">
            <v>0.16</v>
          </cell>
        </row>
        <row r="771">
          <cell r="R771" t="e">
            <v>#N/A</v>
          </cell>
        </row>
        <row r="772">
          <cell r="R772" t="e">
            <v>#N/A</v>
          </cell>
        </row>
        <row r="773">
          <cell r="R773" t="e">
            <v>#N/A</v>
          </cell>
        </row>
        <row r="774">
          <cell r="R774" t="e">
            <v>#N/A</v>
          </cell>
        </row>
        <row r="775">
          <cell r="R775" t="e">
            <v>#N/A</v>
          </cell>
        </row>
        <row r="776">
          <cell r="R776" t="e">
            <v>#N/A</v>
          </cell>
        </row>
        <row r="777">
          <cell r="R777" t="e">
            <v>#N/A</v>
          </cell>
        </row>
        <row r="778">
          <cell r="R778" t="e">
            <v>#N/A</v>
          </cell>
        </row>
        <row r="779">
          <cell r="R779" t="e">
            <v>#N/A</v>
          </cell>
        </row>
        <row r="780">
          <cell r="R780" t="e">
            <v>#N/A</v>
          </cell>
        </row>
        <row r="781">
          <cell r="R781" t="e">
            <v>#N/A</v>
          </cell>
        </row>
        <row r="782">
          <cell r="R782" t="e">
            <v>#N/A</v>
          </cell>
        </row>
        <row r="783">
          <cell r="R783" t="e">
            <v>#N/A</v>
          </cell>
        </row>
        <row r="784">
          <cell r="R784" t="e">
            <v>#N/A</v>
          </cell>
        </row>
        <row r="785">
          <cell r="R785" t="e">
            <v>#N/A</v>
          </cell>
        </row>
        <row r="786">
          <cell r="R786" t="e">
            <v>#N/A</v>
          </cell>
        </row>
        <row r="814">
          <cell r="M814">
            <v>0</v>
          </cell>
          <cell r="N814">
            <v>0</v>
          </cell>
        </row>
        <row r="831">
          <cell r="I831" t="str">
            <v>O.E. 1.13</v>
          </cell>
          <cell r="J831" t="str">
            <v>Suministro e instalación Suministro transporte de power pack. Referencia Leviton OPP20-D1.Mínimo 4 años de garantía.</v>
          </cell>
          <cell r="K831" t="str">
            <v>un</v>
          </cell>
          <cell r="L831">
            <v>336711</v>
          </cell>
          <cell r="M831">
            <v>298662.02584615356</v>
          </cell>
          <cell r="N831">
            <v>28970.52</v>
          </cell>
          <cell r="O831">
            <v>6888.5259999999998</v>
          </cell>
          <cell r="P831">
            <v>2190</v>
          </cell>
          <cell r="Q831">
            <v>0</v>
          </cell>
          <cell r="R831" t="e">
            <v>#N/A</v>
          </cell>
          <cell r="S831">
            <v>0.16</v>
          </cell>
        </row>
        <row r="834">
          <cell r="R834" t="e">
            <v>#N/A</v>
          </cell>
        </row>
        <row r="835">
          <cell r="R835" t="e">
            <v>#N/A</v>
          </cell>
        </row>
        <row r="836">
          <cell r="R836" t="e">
            <v>#N/A</v>
          </cell>
        </row>
        <row r="837">
          <cell r="R837" t="e">
            <v>#N/A</v>
          </cell>
        </row>
        <row r="838">
          <cell r="R838" t="e">
            <v>#N/A</v>
          </cell>
        </row>
        <row r="839">
          <cell r="R839" t="e">
            <v>#N/A</v>
          </cell>
        </row>
        <row r="840">
          <cell r="R840" t="e">
            <v>#N/A</v>
          </cell>
        </row>
        <row r="841">
          <cell r="R841" t="e">
            <v>#N/A</v>
          </cell>
        </row>
        <row r="842">
          <cell r="R842" t="e">
            <v>#N/A</v>
          </cell>
        </row>
        <row r="843">
          <cell r="R843" t="e">
            <v>#N/A</v>
          </cell>
        </row>
        <row r="844">
          <cell r="R844" t="e">
            <v>#N/A</v>
          </cell>
        </row>
        <row r="845">
          <cell r="R845" t="e">
            <v>#N/A</v>
          </cell>
        </row>
        <row r="846">
          <cell r="R846" t="e">
            <v>#N/A</v>
          </cell>
        </row>
        <row r="847">
          <cell r="R847" t="e">
            <v>#N/A</v>
          </cell>
        </row>
        <row r="848">
          <cell r="R848" t="e">
            <v>#N/A</v>
          </cell>
        </row>
        <row r="849">
          <cell r="R849" t="e">
            <v>#N/A</v>
          </cell>
        </row>
        <row r="877">
          <cell r="M877">
            <v>0</v>
          </cell>
          <cell r="N877">
            <v>0</v>
          </cell>
        </row>
        <row r="894">
          <cell r="I894" t="str">
            <v>O.E. 1.14</v>
          </cell>
          <cell r="J894" t="str">
            <v>Suministro e instalación Suministro transporte de sensor infrarrojo de un relevo. Referencia Leviton ODS10-lDw.Mínimo 4 años de garantía.</v>
          </cell>
          <cell r="K894" t="str">
            <v>un</v>
          </cell>
          <cell r="L894">
            <v>366305</v>
          </cell>
          <cell r="M894">
            <v>328256.33723076963</v>
          </cell>
          <cell r="N894">
            <v>28970.52</v>
          </cell>
          <cell r="O894">
            <v>6888.5259999999998</v>
          </cell>
          <cell r="P894">
            <v>2190</v>
          </cell>
          <cell r="Q894">
            <v>0</v>
          </cell>
          <cell r="R894" t="e">
            <v>#N/A</v>
          </cell>
          <cell r="S894">
            <v>0.16</v>
          </cell>
        </row>
        <row r="897">
          <cell r="R897" t="e">
            <v>#N/A</v>
          </cell>
        </row>
        <row r="898">
          <cell r="R898" t="e">
            <v>#N/A</v>
          </cell>
        </row>
        <row r="899">
          <cell r="R899" t="e">
            <v>#N/A</v>
          </cell>
        </row>
        <row r="900">
          <cell r="R900" t="e">
            <v>#N/A</v>
          </cell>
        </row>
        <row r="901">
          <cell r="R901" t="e">
            <v>#N/A</v>
          </cell>
        </row>
        <row r="902">
          <cell r="R902" t="e">
            <v>#N/A</v>
          </cell>
        </row>
        <row r="903">
          <cell r="R903" t="e">
            <v>#N/A</v>
          </cell>
        </row>
        <row r="904">
          <cell r="R904" t="e">
            <v>#N/A</v>
          </cell>
        </row>
        <row r="905">
          <cell r="R905" t="e">
            <v>#N/A</v>
          </cell>
        </row>
        <row r="906">
          <cell r="R906" t="e">
            <v>#N/A</v>
          </cell>
        </row>
        <row r="907">
          <cell r="R907" t="e">
            <v>#N/A</v>
          </cell>
        </row>
        <row r="908">
          <cell r="R908" t="e">
            <v>#N/A</v>
          </cell>
        </row>
        <row r="909">
          <cell r="R909" t="e">
            <v>#N/A</v>
          </cell>
        </row>
        <row r="910">
          <cell r="R910" t="e">
            <v>#N/A</v>
          </cell>
        </row>
        <row r="911">
          <cell r="R911" t="e">
            <v>#N/A</v>
          </cell>
        </row>
        <row r="912">
          <cell r="R912" t="e">
            <v>#N/A</v>
          </cell>
        </row>
        <row r="940">
          <cell r="M940">
            <v>0</v>
          </cell>
          <cell r="N940">
            <v>0</v>
          </cell>
        </row>
        <row r="957">
          <cell r="I957" t="str">
            <v>O.E. 1.15</v>
          </cell>
          <cell r="J957" t="str">
            <v>Suministro e instalación Suministro transporte de placa de una ventana 80301-SW</v>
          </cell>
          <cell r="K957" t="str">
            <v>un</v>
          </cell>
          <cell r="L957">
            <v>15639</v>
          </cell>
          <cell r="M957">
            <v>10664.932319999998</v>
          </cell>
          <cell r="N957">
            <v>4140.9737025000004</v>
          </cell>
          <cell r="O957">
            <v>207.04868512500002</v>
          </cell>
          <cell r="P957">
            <v>625.90200000000004</v>
          </cell>
          <cell r="Q957">
            <v>0</v>
          </cell>
          <cell r="R957" t="e">
            <v>#N/A</v>
          </cell>
          <cell r="S957">
            <v>2.2870000000000001E-2</v>
          </cell>
        </row>
        <row r="960">
          <cell r="R960" t="e">
            <v>#N/A</v>
          </cell>
        </row>
        <row r="961">
          <cell r="R961" t="e">
            <v>#N/A</v>
          </cell>
        </row>
        <row r="962">
          <cell r="R962" t="e">
            <v>#N/A</v>
          </cell>
        </row>
        <row r="963">
          <cell r="R963" t="e">
            <v>#N/A</v>
          </cell>
        </row>
        <row r="964">
          <cell r="R964" t="e">
            <v>#N/A</v>
          </cell>
        </row>
        <row r="965">
          <cell r="R965" t="e">
            <v>#N/A</v>
          </cell>
        </row>
        <row r="966">
          <cell r="R966" t="e">
            <v>#N/A</v>
          </cell>
        </row>
        <row r="967">
          <cell r="R967" t="e">
            <v>#N/A</v>
          </cell>
        </row>
        <row r="968">
          <cell r="R968" t="e">
            <v>#N/A</v>
          </cell>
        </row>
        <row r="969">
          <cell r="R969" t="e">
            <v>#N/A</v>
          </cell>
        </row>
        <row r="970">
          <cell r="R970" t="e">
            <v>#N/A</v>
          </cell>
        </row>
        <row r="971">
          <cell r="R971" t="e">
            <v>#N/A</v>
          </cell>
        </row>
        <row r="972">
          <cell r="R972" t="e">
            <v>#N/A</v>
          </cell>
        </row>
        <row r="973">
          <cell r="R973" t="e">
            <v>#N/A</v>
          </cell>
        </row>
        <row r="974">
          <cell r="R974" t="e">
            <v>#N/A</v>
          </cell>
        </row>
        <row r="975">
          <cell r="R975" t="e">
            <v>#N/A</v>
          </cell>
        </row>
        <row r="1003">
          <cell r="M1003">
            <v>0</v>
          </cell>
          <cell r="N1003">
            <v>0</v>
          </cell>
        </row>
        <row r="1020">
          <cell r="I1020" t="str">
            <v>O.E. 1.16</v>
          </cell>
          <cell r="J1020" t="str">
            <v>Suministro e instalación Suministro y configuracion de pantalla táctil 7", no incluye placa decorativa, incluye caja de incrustar ref. bbg04-000 y panel de acople para montar el dispositivo. el protocolo de comunicación entre la pantalla y los relevos remotos de conmutación debe ser lumacan 3 y será cableado con cable UTP cat 6. Referencia TS007-000. Incluye programacion en sitio de acuerdo a los requerimientos del auditorio.</v>
          </cell>
          <cell r="K1020" t="str">
            <v>un</v>
          </cell>
          <cell r="L1020">
            <v>14280894</v>
          </cell>
          <cell r="M1020">
            <v>14274288</v>
          </cell>
          <cell r="N1020">
            <v>2715.9862499999999</v>
          </cell>
          <cell r="O1020">
            <v>135.79931250000001</v>
          </cell>
          <cell r="P1020">
            <v>3754.098</v>
          </cell>
          <cell r="Q1020">
            <v>0</v>
          </cell>
          <cell r="R1020" t="e">
            <v>#N/A</v>
          </cell>
          <cell r="S1020">
            <v>1.4999999999999999E-2</v>
          </cell>
        </row>
        <row r="1023">
          <cell r="R1023" t="e">
            <v>#N/A</v>
          </cell>
        </row>
        <row r="1024">
          <cell r="R1024" t="e">
            <v>#N/A</v>
          </cell>
        </row>
        <row r="1025">
          <cell r="R1025" t="e">
            <v>#N/A</v>
          </cell>
        </row>
        <row r="1026">
          <cell r="R1026" t="e">
            <v>#N/A</v>
          </cell>
        </row>
        <row r="1027">
          <cell r="R1027" t="e">
            <v>#N/A</v>
          </cell>
        </row>
        <row r="1028">
          <cell r="R1028" t="e">
            <v>#N/A</v>
          </cell>
        </row>
        <row r="1029">
          <cell r="R1029" t="e">
            <v>#N/A</v>
          </cell>
        </row>
        <row r="1030">
          <cell r="R1030" t="e">
            <v>#N/A</v>
          </cell>
        </row>
        <row r="1031">
          <cell r="R1031" t="e">
            <v>#N/A</v>
          </cell>
        </row>
        <row r="1032">
          <cell r="R1032" t="e">
            <v>#N/A</v>
          </cell>
        </row>
        <row r="1033">
          <cell r="R1033" t="e">
            <v>#N/A</v>
          </cell>
        </row>
        <row r="1034">
          <cell r="R1034" t="e">
            <v>#N/A</v>
          </cell>
        </row>
        <row r="1035">
          <cell r="R1035" t="e">
            <v>#N/A</v>
          </cell>
        </row>
        <row r="1036">
          <cell r="R1036" t="e">
            <v>#N/A</v>
          </cell>
        </row>
        <row r="1037">
          <cell r="R1037" t="e">
            <v>#N/A</v>
          </cell>
        </row>
        <row r="1038">
          <cell r="R1038" t="e">
            <v>#N/A</v>
          </cell>
        </row>
        <row r="1066">
          <cell r="M1066">
            <v>0</v>
          </cell>
          <cell r="N1066">
            <v>0</v>
          </cell>
        </row>
        <row r="1083">
          <cell r="I1083" t="str">
            <v>O.E. 1.17</v>
          </cell>
          <cell r="J1083" t="str">
            <v>Suministro e instalación Placa decorativa para pantalla táctil. Referencia TS007-C0W</v>
          </cell>
          <cell r="K1083" t="str">
            <v>un</v>
          </cell>
          <cell r="L1083">
            <v>449562</v>
          </cell>
          <cell r="M1083">
            <v>442956.08000000054</v>
          </cell>
          <cell r="N1083">
            <v>2715.9862499999999</v>
          </cell>
          <cell r="O1083">
            <v>135.79931250000001</v>
          </cell>
          <cell r="P1083">
            <v>3754.098</v>
          </cell>
          <cell r="Q1083">
            <v>0</v>
          </cell>
          <cell r="R1083" t="e">
            <v>#N/A</v>
          </cell>
          <cell r="S1083">
            <v>1.4999999999999999E-2</v>
          </cell>
        </row>
        <row r="1086">
          <cell r="R1086" t="e">
            <v>#N/A</v>
          </cell>
        </row>
        <row r="1087">
          <cell r="R1087" t="e">
            <v>#N/A</v>
          </cell>
        </row>
        <row r="1088">
          <cell r="R1088" t="e">
            <v>#N/A</v>
          </cell>
        </row>
        <row r="1089">
          <cell r="R1089" t="e">
            <v>#N/A</v>
          </cell>
        </row>
        <row r="1090">
          <cell r="R1090" t="e">
            <v>#N/A</v>
          </cell>
        </row>
        <row r="1091">
          <cell r="R1091" t="e">
            <v>#N/A</v>
          </cell>
        </row>
        <row r="1092">
          <cell r="R1092" t="e">
            <v>#N/A</v>
          </cell>
        </row>
        <row r="1093">
          <cell r="R1093" t="e">
            <v>#N/A</v>
          </cell>
        </row>
        <row r="1094">
          <cell r="R1094" t="e">
            <v>#N/A</v>
          </cell>
        </row>
        <row r="1095">
          <cell r="R1095" t="e">
            <v>#N/A</v>
          </cell>
        </row>
        <row r="1096">
          <cell r="R1096" t="e">
            <v>#N/A</v>
          </cell>
        </row>
        <row r="1097">
          <cell r="R1097" t="e">
            <v>#N/A</v>
          </cell>
        </row>
        <row r="1098">
          <cell r="R1098" t="e">
            <v>#N/A</v>
          </cell>
        </row>
        <row r="1099">
          <cell r="R1099" t="e">
            <v>#N/A</v>
          </cell>
        </row>
        <row r="1100">
          <cell r="R1100" t="e">
            <v>#N/A</v>
          </cell>
        </row>
        <row r="1101">
          <cell r="R1101" t="e">
            <v>#N/A</v>
          </cell>
        </row>
        <row r="1129">
          <cell r="M1129">
            <v>0</v>
          </cell>
          <cell r="N1129">
            <v>0</v>
          </cell>
        </row>
        <row r="1146">
          <cell r="I1146" t="str">
            <v>O.E. 1.18</v>
          </cell>
          <cell r="J1146" t="str">
            <v>Suministro e instalación Fuente para pantalla táctil 24vdc, 1amp, 30w montaje en riel DIN. Referencia PST24-I10</v>
          </cell>
          <cell r="K1146" t="str">
            <v>un</v>
          </cell>
          <cell r="L1146">
            <v>1123626</v>
          </cell>
          <cell r="M1146">
            <v>1117019.6799999995</v>
          </cell>
          <cell r="N1146">
            <v>2715.9862499999999</v>
          </cell>
          <cell r="O1146">
            <v>135.79931250000001</v>
          </cell>
          <cell r="P1146">
            <v>3754.098</v>
          </cell>
          <cell r="Q1146">
            <v>0</v>
          </cell>
          <cell r="R1146" t="e">
            <v>#N/A</v>
          </cell>
          <cell r="S1146">
            <v>1.4999999999999999E-2</v>
          </cell>
        </row>
        <row r="1149">
          <cell r="R1149" t="e">
            <v>#N/A</v>
          </cell>
        </row>
        <row r="1150">
          <cell r="R1150" t="e">
            <v>#N/A</v>
          </cell>
        </row>
        <row r="1151">
          <cell r="R1151" t="e">
            <v>#N/A</v>
          </cell>
        </row>
        <row r="1152">
          <cell r="R1152" t="e">
            <v>#N/A</v>
          </cell>
        </row>
        <row r="1153">
          <cell r="R1153" t="e">
            <v>#N/A</v>
          </cell>
        </row>
        <row r="1154">
          <cell r="R1154" t="e">
            <v>#N/A</v>
          </cell>
        </row>
        <row r="1155">
          <cell r="R1155" t="e">
            <v>#N/A</v>
          </cell>
        </row>
        <row r="1156">
          <cell r="R1156" t="e">
            <v>#N/A</v>
          </cell>
        </row>
        <row r="1157">
          <cell r="R1157" t="e">
            <v>#N/A</v>
          </cell>
        </row>
        <row r="1158">
          <cell r="R1158" t="e">
            <v>#N/A</v>
          </cell>
        </row>
        <row r="1159">
          <cell r="R1159" t="e">
            <v>#N/A</v>
          </cell>
        </row>
        <row r="1160">
          <cell r="R1160" t="e">
            <v>#N/A</v>
          </cell>
        </row>
        <row r="1161">
          <cell r="R1161" t="e">
            <v>#N/A</v>
          </cell>
        </row>
        <row r="1162">
          <cell r="R1162" t="e">
            <v>#N/A</v>
          </cell>
        </row>
        <row r="1163">
          <cell r="R1163" t="e">
            <v>#N/A</v>
          </cell>
        </row>
        <row r="1164">
          <cell r="R1164" t="e">
            <v>#N/A</v>
          </cell>
        </row>
        <row r="1192">
          <cell r="M1192">
            <v>0</v>
          </cell>
          <cell r="N1192">
            <v>0</v>
          </cell>
        </row>
        <row r="1209">
          <cell r="I1209" t="str">
            <v>O.E. 1.19</v>
          </cell>
          <cell r="J1209" t="str">
            <v>Suministro e instalación Suministro de relevo remoto de conmutación y regulación de 0-10v. el protocolo de comunicación de este relevo con el tablero de control de iluminación debe ser lumacan 3 y será cableado con cable UTP cat 6. Referencia DRD07-ED0</v>
          </cell>
          <cell r="K1209" t="str">
            <v>un</v>
          </cell>
          <cell r="L1209">
            <v>1077687</v>
          </cell>
          <cell r="M1209">
            <v>1070571.5999999999</v>
          </cell>
          <cell r="N1209">
            <v>2715.9862499999999</v>
          </cell>
          <cell r="O1209">
            <v>645.79931250000004</v>
          </cell>
          <cell r="P1209">
            <v>3754.098</v>
          </cell>
          <cell r="Q1209">
            <v>0</v>
          </cell>
          <cell r="R1209" t="e">
            <v>#N/A</v>
          </cell>
          <cell r="S1209">
            <v>1.4999999999999999E-2</v>
          </cell>
        </row>
        <row r="1212">
          <cell r="R1212" t="e">
            <v>#N/A</v>
          </cell>
        </row>
        <row r="1213">
          <cell r="R1213" t="e">
            <v>#N/A</v>
          </cell>
        </row>
        <row r="1214">
          <cell r="R1214" t="e">
            <v>#N/A</v>
          </cell>
        </row>
        <row r="1215">
          <cell r="R1215" t="e">
            <v>#N/A</v>
          </cell>
        </row>
        <row r="1216">
          <cell r="R1216" t="e">
            <v>#N/A</v>
          </cell>
        </row>
        <row r="1217">
          <cell r="R1217" t="e">
            <v>#N/A</v>
          </cell>
        </row>
        <row r="1218">
          <cell r="R1218" t="e">
            <v>#N/A</v>
          </cell>
        </row>
        <row r="1219">
          <cell r="R1219" t="e">
            <v>#N/A</v>
          </cell>
        </row>
        <row r="1220">
          <cell r="R1220" t="e">
            <v>#N/A</v>
          </cell>
        </row>
        <row r="1221">
          <cell r="R1221" t="e">
            <v>#N/A</v>
          </cell>
        </row>
        <row r="1222">
          <cell r="R1222" t="e">
            <v>#N/A</v>
          </cell>
        </row>
        <row r="1223">
          <cell r="R1223" t="e">
            <v>#N/A</v>
          </cell>
        </row>
        <row r="1224">
          <cell r="R1224" t="e">
            <v>#N/A</v>
          </cell>
        </row>
        <row r="1225">
          <cell r="R1225" t="e">
            <v>#N/A</v>
          </cell>
        </row>
        <row r="1226">
          <cell r="R1226" t="e">
            <v>#N/A</v>
          </cell>
        </row>
        <row r="1227">
          <cell r="R1227" t="e">
            <v>#N/A</v>
          </cell>
        </row>
        <row r="1255">
          <cell r="M1255">
            <v>0</v>
          </cell>
          <cell r="N1255">
            <v>0</v>
          </cell>
        </row>
        <row r="1272">
          <cell r="I1272" t="str">
            <v>O.E. 1.20</v>
          </cell>
          <cell r="J1272" t="str">
            <v>Suministro e instalación Suministro de Repetidor para red lumaCAN</v>
          </cell>
          <cell r="K1272" t="str">
            <v>un</v>
          </cell>
          <cell r="L1272">
            <v>1794801</v>
          </cell>
          <cell r="M1272">
            <v>1787684.64</v>
          </cell>
          <cell r="N1272">
            <v>2715.9862499999999</v>
          </cell>
          <cell r="O1272">
            <v>645.79931250000004</v>
          </cell>
          <cell r="P1272">
            <v>3754.098</v>
          </cell>
          <cell r="Q1272">
            <v>0</v>
          </cell>
          <cell r="R1272" t="e">
            <v>#N/A</v>
          </cell>
          <cell r="S1272">
            <v>1.4999999999999999E-2</v>
          </cell>
        </row>
        <row r="1275">
          <cell r="R1275" t="e">
            <v>#N/A</v>
          </cell>
        </row>
        <row r="1276">
          <cell r="R1276" t="e">
            <v>#N/A</v>
          </cell>
        </row>
        <row r="1277">
          <cell r="R1277" t="e">
            <v>#N/A</v>
          </cell>
        </row>
        <row r="1278">
          <cell r="R1278" t="e">
            <v>#N/A</v>
          </cell>
        </row>
        <row r="1279">
          <cell r="R1279" t="e">
            <v>#N/A</v>
          </cell>
        </row>
        <row r="1280">
          <cell r="R1280" t="e">
            <v>#N/A</v>
          </cell>
        </row>
        <row r="1281">
          <cell r="R1281" t="e">
            <v>#N/A</v>
          </cell>
        </row>
        <row r="1282">
          <cell r="R1282" t="e">
            <v>#N/A</v>
          </cell>
        </row>
        <row r="1283">
          <cell r="R1283" t="e">
            <v>#N/A</v>
          </cell>
        </row>
        <row r="1284">
          <cell r="R1284" t="e">
            <v>#N/A</v>
          </cell>
        </row>
        <row r="1285">
          <cell r="R1285" t="e">
            <v>#N/A</v>
          </cell>
        </row>
        <row r="1286">
          <cell r="R1286" t="e">
            <v>#N/A</v>
          </cell>
        </row>
        <row r="1287">
          <cell r="R1287" t="e">
            <v>#N/A</v>
          </cell>
        </row>
        <row r="1288">
          <cell r="R1288" t="e">
            <v>#N/A</v>
          </cell>
        </row>
        <row r="1289">
          <cell r="R1289" t="e">
            <v>#N/A</v>
          </cell>
        </row>
        <row r="1290">
          <cell r="R1290" t="e">
            <v>#N/A</v>
          </cell>
        </row>
        <row r="1318">
          <cell r="M1318">
            <v>0</v>
          </cell>
          <cell r="N1318">
            <v>0</v>
          </cell>
        </row>
        <row r="1335">
          <cell r="I1335" t="str">
            <v>O.E. 1.21</v>
          </cell>
          <cell r="J1335" t="str">
            <v>Suministro e instalación Suministro de Sensor de linea 120- 277V de tecnologia microondas 5.8GHz, atenuacion de luminarias 0-10V sinking</v>
          </cell>
          <cell r="K1335" t="str">
            <v>un</v>
          </cell>
          <cell r="L1335">
            <v>355652</v>
          </cell>
          <cell r="M1335">
            <v>317602.908</v>
          </cell>
          <cell r="N1335">
            <v>28970.52</v>
          </cell>
          <cell r="O1335">
            <v>6888.5259999999998</v>
          </cell>
          <cell r="P1335">
            <v>2190</v>
          </cell>
          <cell r="Q1335">
            <v>0</v>
          </cell>
          <cell r="R1335" t="e">
            <v>#N/A</v>
          </cell>
          <cell r="S1335">
            <v>0.16</v>
          </cell>
        </row>
        <row r="1338">
          <cell r="R1338" t="e">
            <v>#N/A</v>
          </cell>
        </row>
        <row r="1339">
          <cell r="R1339" t="e">
            <v>#N/A</v>
          </cell>
        </row>
        <row r="1340">
          <cell r="R1340" t="e">
            <v>#N/A</v>
          </cell>
        </row>
        <row r="1341">
          <cell r="R1341" t="e">
            <v>#N/A</v>
          </cell>
        </row>
        <row r="1342">
          <cell r="R1342" t="e">
            <v>#N/A</v>
          </cell>
        </row>
        <row r="1343">
          <cell r="R1343" t="e">
            <v>#N/A</v>
          </cell>
        </row>
        <row r="1344">
          <cell r="R1344" t="e">
            <v>#N/A</v>
          </cell>
        </row>
        <row r="1345">
          <cell r="R1345" t="e">
            <v>#N/A</v>
          </cell>
        </row>
        <row r="1346">
          <cell r="R1346" t="e">
            <v>#N/A</v>
          </cell>
        </row>
        <row r="1347">
          <cell r="R1347" t="e">
            <v>#N/A</v>
          </cell>
        </row>
        <row r="1348">
          <cell r="R1348" t="e">
            <v>#N/A</v>
          </cell>
        </row>
        <row r="1349">
          <cell r="R1349" t="e">
            <v>#N/A</v>
          </cell>
        </row>
        <row r="1350">
          <cell r="R1350" t="e">
            <v>#N/A</v>
          </cell>
        </row>
        <row r="1351">
          <cell r="R1351" t="e">
            <v>#N/A</v>
          </cell>
        </row>
        <row r="1352">
          <cell r="R1352" t="e">
            <v>#N/A</v>
          </cell>
        </row>
        <row r="1353">
          <cell r="R1353" t="e">
            <v>#N/A</v>
          </cell>
        </row>
        <row r="1381">
          <cell r="M1381">
            <v>0</v>
          </cell>
          <cell r="N1381">
            <v>0</v>
          </cell>
        </row>
        <row r="1398">
          <cell r="I1398" t="str">
            <v>O.E. 1.22</v>
          </cell>
          <cell r="J1398" t="str">
            <v>Suministro, transporte e instalación de LUMINARIA BALA LED 27W 2700LM 4000K 100-277V 50.000 HORAS DE VIDA UTIL.</v>
          </cell>
          <cell r="K1398" t="str">
            <v>un</v>
          </cell>
          <cell r="L1398">
            <v>39938</v>
          </cell>
          <cell r="M1398">
            <v>12846.05</v>
          </cell>
          <cell r="N1398">
            <v>20118.2154825</v>
          </cell>
          <cell r="O1398">
            <v>4783.6507741249998</v>
          </cell>
          <cell r="P1398">
            <v>2190</v>
          </cell>
          <cell r="Q1398">
            <v>0</v>
          </cell>
          <cell r="R1398" t="e">
            <v>#N/A</v>
          </cell>
          <cell r="S1398">
            <v>0.11111</v>
          </cell>
        </row>
        <row r="1401">
          <cell r="R1401" t="e">
            <v>#N/A</v>
          </cell>
        </row>
        <row r="1402">
          <cell r="R1402" t="e">
            <v>#N/A</v>
          </cell>
        </row>
        <row r="1403">
          <cell r="R1403" t="e">
            <v>#N/A</v>
          </cell>
        </row>
        <row r="1404">
          <cell r="R1404" t="e">
            <v>#N/A</v>
          </cell>
        </row>
        <row r="1405">
          <cell r="R1405" t="e">
            <v>#N/A</v>
          </cell>
        </row>
        <row r="1406">
          <cell r="R1406" t="e">
            <v>#N/A</v>
          </cell>
        </row>
        <row r="1407">
          <cell r="R1407" t="e">
            <v>#N/A</v>
          </cell>
        </row>
        <row r="1408">
          <cell r="R1408" t="e">
            <v>#N/A</v>
          </cell>
        </row>
        <row r="1409">
          <cell r="R1409" t="e">
            <v>#N/A</v>
          </cell>
        </row>
        <row r="1410">
          <cell r="R1410" t="e">
            <v>#N/A</v>
          </cell>
        </row>
        <row r="1411">
          <cell r="R1411" t="e">
            <v>#N/A</v>
          </cell>
        </row>
        <row r="1412">
          <cell r="R1412" t="e">
            <v>#N/A</v>
          </cell>
        </row>
        <row r="1413">
          <cell r="R1413" t="e">
            <v>#N/A</v>
          </cell>
        </row>
        <row r="1414">
          <cell r="R1414" t="e">
            <v>#N/A</v>
          </cell>
        </row>
        <row r="1415">
          <cell r="R1415" t="e">
            <v>#N/A</v>
          </cell>
        </row>
        <row r="1416">
          <cell r="R1416" t="e">
            <v>#N/A</v>
          </cell>
        </row>
        <row r="1444">
          <cell r="I1444">
            <v>0</v>
          </cell>
          <cell r="J1444">
            <v>0</v>
          </cell>
          <cell r="K1444">
            <v>0</v>
          </cell>
          <cell r="L1444">
            <v>0</v>
          </cell>
        </row>
        <row r="1461">
          <cell r="I1461" t="str">
            <v>O.E. 1.23</v>
          </cell>
          <cell r="J1461" t="str">
            <v>Suministro, transporte e instalación LUMINARIA CILINDRO 22 CMT ALTURA +  BALA LED 27W 2700LM 4000K 100-277V 50.000 HORAS DE VIDA UTIL.</v>
          </cell>
          <cell r="K1461" t="str">
            <v>un</v>
          </cell>
          <cell r="L1461">
            <v>384258</v>
          </cell>
          <cell r="M1461">
            <v>353740.8527916671</v>
          </cell>
          <cell r="N1461">
            <v>22633.21875</v>
          </cell>
          <cell r="O1461">
            <v>5381.6609374999998</v>
          </cell>
          <cell r="P1461">
            <v>2502.732</v>
          </cell>
          <cell r="Q1461">
            <v>0</v>
          </cell>
          <cell r="R1461" t="e">
            <v>#N/A</v>
          </cell>
          <cell r="S1461">
            <v>0.125</v>
          </cell>
        </row>
        <row r="1464">
          <cell r="R1464" t="e">
            <v>#N/A</v>
          </cell>
        </row>
        <row r="1465">
          <cell r="R1465" t="e">
            <v>#N/A</v>
          </cell>
        </row>
        <row r="1466">
          <cell r="R1466" t="e">
            <v>#N/A</v>
          </cell>
        </row>
        <row r="1467">
          <cell r="R1467" t="e">
            <v>#N/A</v>
          </cell>
        </row>
        <row r="1468">
          <cell r="R1468" t="e">
            <v>#N/A</v>
          </cell>
        </row>
        <row r="1469">
          <cell r="R1469" t="e">
            <v>#N/A</v>
          </cell>
        </row>
        <row r="1470">
          <cell r="R1470" t="e">
            <v>#N/A</v>
          </cell>
        </row>
        <row r="1471">
          <cell r="R1471" t="e">
            <v>#N/A</v>
          </cell>
        </row>
        <row r="1472">
          <cell r="R1472" t="e">
            <v>#N/A</v>
          </cell>
        </row>
        <row r="1473">
          <cell r="R1473" t="e">
            <v>#N/A</v>
          </cell>
        </row>
        <row r="1474">
          <cell r="R1474" t="e">
            <v>#N/A</v>
          </cell>
        </row>
        <row r="1475">
          <cell r="R1475" t="e">
            <v>#N/A</v>
          </cell>
        </row>
        <row r="1476">
          <cell r="R1476" t="e">
            <v>#N/A</v>
          </cell>
        </row>
        <row r="1477">
          <cell r="R1477" t="e">
            <v>#N/A</v>
          </cell>
        </row>
        <row r="1478">
          <cell r="R1478" t="e">
            <v>#N/A</v>
          </cell>
        </row>
        <row r="1479">
          <cell r="R1479" t="e">
            <v>#N/A</v>
          </cell>
        </row>
        <row r="1507">
          <cell r="I1507">
            <v>0</v>
          </cell>
          <cell r="J1507">
            <v>0</v>
          </cell>
          <cell r="K1507">
            <v>0</v>
          </cell>
          <cell r="L1507">
            <v>0</v>
          </cell>
        </row>
        <row r="1524">
          <cell r="I1524" t="str">
            <v>O.E. 1.24</v>
          </cell>
          <cell r="J1524" t="str">
            <v>Suministro, transporte e instalación de LUMINARIA PANEL LED 60X60  36W 3600LM 4000K 100-277V 50.000 HORAS DE VIDA UTIL, MARCA G.E
INCLUYE MARCO DE LAMINA PARA INCRUSTAR EN DRYWALL DIMER 0-10V</v>
          </cell>
          <cell r="K1524" t="str">
            <v>un</v>
          </cell>
          <cell r="L1524">
            <v>255401</v>
          </cell>
          <cell r="M1524">
            <v>230934.28999999998</v>
          </cell>
          <cell r="N1524">
            <v>20918.215</v>
          </cell>
          <cell r="O1524">
            <v>1045.91075</v>
          </cell>
          <cell r="P1524">
            <v>2502.732</v>
          </cell>
          <cell r="Q1524">
            <v>0</v>
          </cell>
          <cell r="R1524" t="e">
            <v>#N/A</v>
          </cell>
          <cell r="S1524">
            <v>0.125</v>
          </cell>
        </row>
        <row r="1527">
          <cell r="R1527" t="e">
            <v>#N/A</v>
          </cell>
        </row>
        <row r="1528">
          <cell r="R1528" t="e">
            <v>#N/A</v>
          </cell>
        </row>
        <row r="1529">
          <cell r="R1529" t="e">
            <v>#N/A</v>
          </cell>
        </row>
        <row r="1530">
          <cell r="R1530" t="e">
            <v>#N/A</v>
          </cell>
        </row>
        <row r="1531">
          <cell r="R1531" t="e">
            <v>#N/A</v>
          </cell>
        </row>
        <row r="1532">
          <cell r="R1532" t="e">
            <v>#N/A</v>
          </cell>
        </row>
        <row r="1533">
          <cell r="R1533" t="e">
            <v>#N/A</v>
          </cell>
        </row>
        <row r="1534">
          <cell r="R1534" t="e">
            <v>#N/A</v>
          </cell>
        </row>
        <row r="1535">
          <cell r="R1535" t="e">
            <v>#N/A</v>
          </cell>
        </row>
        <row r="1536">
          <cell r="R1536" t="e">
            <v>#N/A</v>
          </cell>
        </row>
        <row r="1537">
          <cell r="R1537" t="e">
            <v>#N/A</v>
          </cell>
        </row>
        <row r="1538">
          <cell r="R1538" t="e">
            <v>#N/A</v>
          </cell>
        </row>
        <row r="1539">
          <cell r="R1539" t="e">
            <v>#N/A</v>
          </cell>
        </row>
        <row r="1540">
          <cell r="R1540" t="e">
            <v>#N/A</v>
          </cell>
        </row>
        <row r="1541">
          <cell r="R1541" t="e">
            <v>#N/A</v>
          </cell>
        </row>
        <row r="1542">
          <cell r="R1542" t="e">
            <v>#N/A</v>
          </cell>
        </row>
        <row r="1570">
          <cell r="I1570">
            <v>0</v>
          </cell>
          <cell r="J1570">
            <v>0</v>
          </cell>
          <cell r="K1570">
            <v>0</v>
          </cell>
          <cell r="L1570">
            <v>0</v>
          </cell>
        </row>
        <row r="1587">
          <cell r="I1587" t="str">
            <v>O.E. 1.25</v>
          </cell>
          <cell r="J1587" t="str">
            <v>Suministro, transporte e instalación de LUMINARIA APLIQUE DE SOBREPONER EN MURO 1W 48LM IP65 4000K 100-127V</v>
          </cell>
          <cell r="K1587" t="str">
            <v>un</v>
          </cell>
          <cell r="L1587">
            <v>169697</v>
          </cell>
          <cell r="M1587">
            <v>139179.35888888885</v>
          </cell>
          <cell r="N1587">
            <v>22633.21875</v>
          </cell>
          <cell r="O1587">
            <v>5381.6609374999998</v>
          </cell>
          <cell r="P1587">
            <v>2502.732</v>
          </cell>
          <cell r="Q1587">
            <v>0</v>
          </cell>
          <cell r="R1587" t="e">
            <v>#N/A</v>
          </cell>
          <cell r="S1587">
            <v>0.125</v>
          </cell>
        </row>
        <row r="1590">
          <cell r="R1590" t="e">
            <v>#N/A</v>
          </cell>
        </row>
        <row r="1591">
          <cell r="R1591" t="e">
            <v>#N/A</v>
          </cell>
        </row>
        <row r="1592">
          <cell r="R1592" t="e">
            <v>#N/A</v>
          </cell>
        </row>
        <row r="1593">
          <cell r="R1593" t="e">
            <v>#N/A</v>
          </cell>
        </row>
        <row r="1594">
          <cell r="R1594" t="e">
            <v>#N/A</v>
          </cell>
        </row>
        <row r="1595">
          <cell r="R1595" t="e">
            <v>#N/A</v>
          </cell>
        </row>
        <row r="1596">
          <cell r="R1596" t="e">
            <v>#N/A</v>
          </cell>
        </row>
        <row r="1597">
          <cell r="R1597" t="e">
            <v>#N/A</v>
          </cell>
        </row>
        <row r="1598">
          <cell r="R1598" t="e">
            <v>#N/A</v>
          </cell>
        </row>
        <row r="1599">
          <cell r="R1599" t="e">
            <v>#N/A</v>
          </cell>
        </row>
        <row r="1600">
          <cell r="R1600" t="e">
            <v>#N/A</v>
          </cell>
        </row>
        <row r="1601">
          <cell r="R1601" t="e">
            <v>#N/A</v>
          </cell>
        </row>
        <row r="1602">
          <cell r="R1602" t="e">
            <v>#N/A</v>
          </cell>
        </row>
        <row r="1603">
          <cell r="R1603" t="e">
            <v>#N/A</v>
          </cell>
        </row>
        <row r="1604">
          <cell r="R1604" t="e">
            <v>#N/A</v>
          </cell>
        </row>
        <row r="1605">
          <cell r="R1605" t="e">
            <v>#N/A</v>
          </cell>
        </row>
        <row r="1633">
          <cell r="I1633">
            <v>0</v>
          </cell>
          <cell r="J1633">
            <v>0</v>
          </cell>
          <cell r="K1633">
            <v>0</v>
          </cell>
          <cell r="L1633">
            <v>0</v>
          </cell>
        </row>
        <row r="1650">
          <cell r="I1650" t="str">
            <v>O.E. 1.26</v>
          </cell>
          <cell r="J1650" t="str">
            <v>Suministro, transporte e instalación de LUMINARIA CLEAN ROOM LED 40W, 4000K, LUMENES 4200lm, VOLTAJE 110-277v, IP 65, ESPECIAL PARA ILUMINACION DE QUIROFANOS.</v>
          </cell>
          <cell r="K1650" t="str">
            <v>un</v>
          </cell>
          <cell r="L1650">
            <v>898924</v>
          </cell>
          <cell r="M1650">
            <v>868406.46666666737</v>
          </cell>
          <cell r="N1650">
            <v>22633.21875</v>
          </cell>
          <cell r="O1650">
            <v>5381.6609374999998</v>
          </cell>
          <cell r="P1650">
            <v>2502.732</v>
          </cell>
          <cell r="Q1650">
            <v>0</v>
          </cell>
          <cell r="R1650" t="e">
            <v>#N/A</v>
          </cell>
          <cell r="S1650">
            <v>0.125</v>
          </cell>
        </row>
        <row r="1653">
          <cell r="R1653" t="e">
            <v>#N/A</v>
          </cell>
        </row>
        <row r="1654">
          <cell r="R1654" t="e">
            <v>#N/A</v>
          </cell>
        </row>
        <row r="1655">
          <cell r="R1655" t="e">
            <v>#N/A</v>
          </cell>
        </row>
        <row r="1656">
          <cell r="R1656" t="e">
            <v>#N/A</v>
          </cell>
        </row>
        <row r="1657">
          <cell r="R1657" t="e">
            <v>#N/A</v>
          </cell>
        </row>
        <row r="1658">
          <cell r="R1658" t="e">
            <v>#N/A</v>
          </cell>
        </row>
        <row r="1659">
          <cell r="R1659" t="e">
            <v>#N/A</v>
          </cell>
        </row>
        <row r="1660">
          <cell r="R1660" t="e">
            <v>#N/A</v>
          </cell>
        </row>
        <row r="1661">
          <cell r="R1661" t="e">
            <v>#N/A</v>
          </cell>
        </row>
        <row r="1662">
          <cell r="R1662" t="e">
            <v>#N/A</v>
          </cell>
        </row>
        <row r="1663">
          <cell r="R1663" t="e">
            <v>#N/A</v>
          </cell>
        </row>
        <row r="1664">
          <cell r="R1664" t="e">
            <v>#N/A</v>
          </cell>
        </row>
        <row r="1665">
          <cell r="R1665" t="e">
            <v>#N/A</v>
          </cell>
        </row>
        <row r="1666">
          <cell r="R1666" t="e">
            <v>#N/A</v>
          </cell>
        </row>
        <row r="1667">
          <cell r="R1667" t="e">
            <v>#N/A</v>
          </cell>
        </row>
        <row r="1668">
          <cell r="R1668" t="e">
            <v>#N/A</v>
          </cell>
        </row>
        <row r="1696">
          <cell r="I1696">
            <v>0</v>
          </cell>
          <cell r="J1696">
            <v>0</v>
          </cell>
          <cell r="K1696">
            <v>0</v>
          </cell>
          <cell r="L1696">
            <v>0</v>
          </cell>
        </row>
        <row r="1713">
          <cell r="I1713" t="str">
            <v>O.E. 1.27</v>
          </cell>
          <cell r="J1713" t="str">
            <v>Suministro, transporte e instalación de LUMINARIA  LED ROJA 2X4 SEÑALIZACION</v>
          </cell>
          <cell r="K1713" t="str">
            <v>un</v>
          </cell>
          <cell r="L1713">
            <v>210542</v>
          </cell>
          <cell r="M1713">
            <v>180024.52222222282</v>
          </cell>
          <cell r="N1713">
            <v>22633.21875</v>
          </cell>
          <cell r="O1713">
            <v>5381.6609374999998</v>
          </cell>
          <cell r="P1713">
            <v>2502.732</v>
          </cell>
          <cell r="Q1713">
            <v>0</v>
          </cell>
          <cell r="R1713" t="e">
            <v>#N/A</v>
          </cell>
          <cell r="S1713">
            <v>0.125</v>
          </cell>
        </row>
        <row r="1716">
          <cell r="R1716" t="e">
            <v>#N/A</v>
          </cell>
        </row>
        <row r="1717">
          <cell r="R1717" t="e">
            <v>#N/A</v>
          </cell>
        </row>
        <row r="1718">
          <cell r="R1718" t="e">
            <v>#N/A</v>
          </cell>
        </row>
        <row r="1719">
          <cell r="R1719" t="e">
            <v>#N/A</v>
          </cell>
        </row>
        <row r="1720">
          <cell r="R1720" t="e">
            <v>#N/A</v>
          </cell>
        </row>
        <row r="1721">
          <cell r="R1721" t="e">
            <v>#N/A</v>
          </cell>
        </row>
        <row r="1722">
          <cell r="R1722" t="e">
            <v>#N/A</v>
          </cell>
        </row>
        <row r="1723">
          <cell r="R1723" t="e">
            <v>#N/A</v>
          </cell>
        </row>
        <row r="1724">
          <cell r="R1724" t="e">
            <v>#N/A</v>
          </cell>
        </row>
        <row r="1725">
          <cell r="R1725" t="e">
            <v>#N/A</v>
          </cell>
        </row>
        <row r="1726">
          <cell r="R1726" t="e">
            <v>#N/A</v>
          </cell>
        </row>
        <row r="1727">
          <cell r="R1727" t="e">
            <v>#N/A</v>
          </cell>
        </row>
        <row r="1728">
          <cell r="R1728" t="e">
            <v>#N/A</v>
          </cell>
        </row>
        <row r="1729">
          <cell r="R1729" t="e">
            <v>#N/A</v>
          </cell>
        </row>
        <row r="1730">
          <cell r="R1730" t="e">
            <v>#N/A</v>
          </cell>
        </row>
        <row r="1731">
          <cell r="R1731" t="e">
            <v>#N/A</v>
          </cell>
        </row>
        <row r="1759">
          <cell r="I1759">
            <v>0</v>
          </cell>
          <cell r="J1759">
            <v>0</v>
          </cell>
          <cell r="K1759">
            <v>0</v>
          </cell>
          <cell r="L1759">
            <v>0</v>
          </cell>
        </row>
        <row r="1776">
          <cell r="I1776" t="str">
            <v>O.E. 1.28</v>
          </cell>
          <cell r="J1776" t="str">
            <v xml:space="preserve">Suministro, transporte e instalación de LUMINARIA APLIQUE TORTUGA LED 20W 4000K 110-240V CHASIS COLOR NEGRO. </v>
          </cell>
          <cell r="K1776" t="str">
            <v>un</v>
          </cell>
          <cell r="L1776">
            <v>212093</v>
          </cell>
          <cell r="M1776">
            <v>181575.81944444426</v>
          </cell>
          <cell r="N1776">
            <v>22633.21875</v>
          </cell>
          <cell r="O1776">
            <v>5381.6609374999998</v>
          </cell>
          <cell r="P1776">
            <v>2502.732</v>
          </cell>
          <cell r="Q1776">
            <v>0</v>
          </cell>
          <cell r="R1776" t="e">
            <v>#N/A</v>
          </cell>
          <cell r="S1776">
            <v>0.125</v>
          </cell>
        </row>
        <row r="1779">
          <cell r="R1779" t="e">
            <v>#N/A</v>
          </cell>
        </row>
        <row r="1780">
          <cell r="R1780" t="e">
            <v>#N/A</v>
          </cell>
        </row>
        <row r="1781">
          <cell r="R1781" t="e">
            <v>#N/A</v>
          </cell>
        </row>
        <row r="1782">
          <cell r="R1782" t="e">
            <v>#N/A</v>
          </cell>
        </row>
        <row r="1783">
          <cell r="R1783" t="e">
            <v>#N/A</v>
          </cell>
        </row>
        <row r="1784">
          <cell r="R1784" t="e">
            <v>#N/A</v>
          </cell>
        </row>
        <row r="1785">
          <cell r="R1785" t="e">
            <v>#N/A</v>
          </cell>
        </row>
        <row r="1786">
          <cell r="R1786" t="e">
            <v>#N/A</v>
          </cell>
        </row>
        <row r="1787">
          <cell r="R1787" t="e">
            <v>#N/A</v>
          </cell>
        </row>
        <row r="1788">
          <cell r="R1788" t="e">
            <v>#N/A</v>
          </cell>
        </row>
        <row r="1789">
          <cell r="R1789" t="e">
            <v>#N/A</v>
          </cell>
        </row>
        <row r="1790">
          <cell r="R1790" t="e">
            <v>#N/A</v>
          </cell>
        </row>
        <row r="1791">
          <cell r="R1791" t="e">
            <v>#N/A</v>
          </cell>
        </row>
        <row r="1792">
          <cell r="R1792" t="e">
            <v>#N/A</v>
          </cell>
        </row>
        <row r="1793">
          <cell r="R1793" t="e">
            <v>#N/A</v>
          </cell>
        </row>
        <row r="1794">
          <cell r="R1794" t="e">
            <v>#N/A</v>
          </cell>
        </row>
        <row r="1822">
          <cell r="I1822">
            <v>0</v>
          </cell>
          <cell r="J1822">
            <v>0</v>
          </cell>
          <cell r="K1822">
            <v>0</v>
          </cell>
          <cell r="L1822">
            <v>0</v>
          </cell>
        </row>
        <row r="1839">
          <cell r="I1839" t="str">
            <v>O.E. 1.29</v>
          </cell>
          <cell r="J1839" t="str">
            <v>Suministro, transporte e instalación de panel LED 60x60, 40W, 3600LM, 4000K 100- 277V, marca Proton LED o similar 25.000 horas de vida útil, IP65, On-Off. Con extensión de cable encauchetado máximo 1.0m y clavija 10A con polo a tierra.  La luminaria completa debe cumplir las últimas disposiciones del  RETIE y RETILAP, se debe entregar curva fotométrica certificada del fabricante.</v>
          </cell>
          <cell r="K1839" t="str">
            <v>un</v>
          </cell>
          <cell r="L1839">
            <v>204737</v>
          </cell>
          <cell r="M1839">
            <v>180473.02</v>
          </cell>
          <cell r="N1839">
            <v>20725.200566368712</v>
          </cell>
          <cell r="O1839">
            <v>1036.2600283184356</v>
          </cell>
          <cell r="P1839">
            <v>2502.732</v>
          </cell>
          <cell r="Q1839">
            <v>0</v>
          </cell>
          <cell r="R1839" t="e">
            <v>#REF!</v>
          </cell>
          <cell r="S1839">
            <v>0.114462290998539</v>
          </cell>
        </row>
        <row r="1842">
          <cell r="R1842" t="e">
            <v>#REF!</v>
          </cell>
        </row>
        <row r="1843">
          <cell r="R1843" t="e">
            <v>#REF!</v>
          </cell>
        </row>
        <row r="1844">
          <cell r="R1844" t="e">
            <v>#REF!</v>
          </cell>
        </row>
        <row r="1845">
          <cell r="R1845" t="e">
            <v>#REF!</v>
          </cell>
        </row>
        <row r="1846">
          <cell r="R1846" t="e">
            <v>#REF!</v>
          </cell>
        </row>
        <row r="1847">
          <cell r="R1847" t="e">
            <v>#REF!</v>
          </cell>
        </row>
        <row r="1848">
          <cell r="R1848" t="e">
            <v>#REF!</v>
          </cell>
        </row>
        <row r="1849">
          <cell r="R1849" t="e">
            <v>#REF!</v>
          </cell>
        </row>
        <row r="1850">
          <cell r="R1850" t="e">
            <v>#REF!</v>
          </cell>
        </row>
        <row r="1851">
          <cell r="R1851" t="e">
            <v>#REF!</v>
          </cell>
        </row>
        <row r="1852">
          <cell r="R1852" t="e">
            <v>#REF!</v>
          </cell>
        </row>
        <row r="1853">
          <cell r="R1853" t="e">
            <v>#REF!</v>
          </cell>
        </row>
        <row r="1854">
          <cell r="R1854" t="e">
            <v>#REF!</v>
          </cell>
        </row>
        <row r="1855">
          <cell r="R1855" t="e">
            <v>#REF!</v>
          </cell>
        </row>
        <row r="1856">
          <cell r="R1856" t="e">
            <v>#REF!</v>
          </cell>
        </row>
        <row r="1857">
          <cell r="R1857" t="e">
            <v>#REF!</v>
          </cell>
        </row>
        <row r="1885">
          <cell r="I1885">
            <v>0</v>
          </cell>
          <cell r="J1885">
            <v>0</v>
          </cell>
          <cell r="K1885">
            <v>0</v>
          </cell>
          <cell r="L1885">
            <v>0</v>
          </cell>
        </row>
        <row r="1902">
          <cell r="I1902" t="str">
            <v>O.E. 1.30</v>
          </cell>
          <cell r="J1902" t="str">
            <v>Suministro, transporte e instalación de luminaria CORAL LENS L11 900X120 SOBREPONER
KIT LED 8 1R2FT 1700Lm11.1W41K/1DD 0 10V</v>
          </cell>
          <cell r="K1902" t="str">
            <v>un</v>
          </cell>
          <cell r="L1902">
            <v>741427</v>
          </cell>
          <cell r="M1902">
            <v>703781.47</v>
          </cell>
          <cell r="N1902">
            <v>33469.144</v>
          </cell>
          <cell r="O1902">
            <v>1673.4572000000001</v>
          </cell>
          <cell r="P1902">
            <v>2502.732</v>
          </cell>
          <cell r="Q1902">
            <v>0</v>
          </cell>
          <cell r="R1902" t="e">
            <v>#N/A</v>
          </cell>
          <cell r="S1902">
            <v>0.2</v>
          </cell>
        </row>
        <row r="1905">
          <cell r="R1905" t="e">
            <v>#N/A</v>
          </cell>
        </row>
        <row r="1906">
          <cell r="R1906" t="e">
            <v>#N/A</v>
          </cell>
        </row>
        <row r="1907">
          <cell r="R1907" t="e">
            <v>#N/A</v>
          </cell>
        </row>
        <row r="1908">
          <cell r="R1908" t="e">
            <v>#N/A</v>
          </cell>
        </row>
        <row r="1909">
          <cell r="R1909" t="e">
            <v>#N/A</v>
          </cell>
        </row>
        <row r="1910">
          <cell r="R1910" t="e">
            <v>#N/A</v>
          </cell>
        </row>
        <row r="1911">
          <cell r="R1911" t="e">
            <v>#N/A</v>
          </cell>
        </row>
        <row r="1912">
          <cell r="R1912" t="e">
            <v>#N/A</v>
          </cell>
        </row>
        <row r="1913">
          <cell r="R1913" t="e">
            <v>#N/A</v>
          </cell>
        </row>
        <row r="1914">
          <cell r="R1914" t="e">
            <v>#N/A</v>
          </cell>
        </row>
        <row r="1915">
          <cell r="R1915" t="e">
            <v>#N/A</v>
          </cell>
        </row>
        <row r="1916">
          <cell r="R1916" t="e">
            <v>#N/A</v>
          </cell>
        </row>
        <row r="1917">
          <cell r="R1917" t="e">
            <v>#N/A</v>
          </cell>
        </row>
        <row r="1918">
          <cell r="R1918" t="e">
            <v>#N/A</v>
          </cell>
        </row>
        <row r="1919">
          <cell r="R1919" t="e">
            <v>#N/A</v>
          </cell>
        </row>
        <row r="1920">
          <cell r="R1920" t="e">
            <v>#N/A</v>
          </cell>
        </row>
        <row r="1948">
          <cell r="I1948">
            <v>0</v>
          </cell>
          <cell r="J1948">
            <v>0</v>
          </cell>
          <cell r="K1948">
            <v>0</v>
          </cell>
          <cell r="L1948">
            <v>0</v>
          </cell>
        </row>
        <row r="1965">
          <cell r="I1965" t="str">
            <v>O.E. 1.31</v>
          </cell>
          <cell r="J1965" t="str">
            <v>Suministro, transporte e instalación de luminaria ALBAR LENS L11 605x605x70 CON MARCO
KIT LED 2 1R2FT 3200Lm 21W 41K/1DD 0 10V</v>
          </cell>
          <cell r="K1965" t="str">
            <v>un</v>
          </cell>
          <cell r="L1965">
            <v>280242</v>
          </cell>
          <cell r="M1965">
            <v>242596.96999999997</v>
          </cell>
          <cell r="N1965">
            <v>33469.144</v>
          </cell>
          <cell r="O1965">
            <v>1673.4572000000001</v>
          </cell>
          <cell r="P1965">
            <v>2502.732</v>
          </cell>
          <cell r="Q1965">
            <v>0</v>
          </cell>
          <cell r="R1965" t="e">
            <v>#N/A</v>
          </cell>
          <cell r="S1965">
            <v>0.2</v>
          </cell>
        </row>
        <row r="1968">
          <cell r="R1968" t="e">
            <v>#N/A</v>
          </cell>
        </row>
        <row r="1969">
          <cell r="R1969" t="e">
            <v>#N/A</v>
          </cell>
        </row>
        <row r="1970">
          <cell r="R1970" t="e">
            <v>#N/A</v>
          </cell>
        </row>
        <row r="1971">
          <cell r="R1971" t="e">
            <v>#N/A</v>
          </cell>
        </row>
        <row r="1972">
          <cell r="R1972" t="e">
            <v>#N/A</v>
          </cell>
        </row>
        <row r="1973">
          <cell r="R1973" t="e">
            <v>#N/A</v>
          </cell>
        </row>
        <row r="1974">
          <cell r="R1974" t="e">
            <v>#N/A</v>
          </cell>
        </row>
        <row r="1975">
          <cell r="R1975" t="e">
            <v>#N/A</v>
          </cell>
        </row>
        <row r="1976">
          <cell r="R1976" t="e">
            <v>#N/A</v>
          </cell>
        </row>
        <row r="1977">
          <cell r="R1977" t="e">
            <v>#N/A</v>
          </cell>
        </row>
        <row r="1978">
          <cell r="R1978" t="e">
            <v>#N/A</v>
          </cell>
        </row>
        <row r="1979">
          <cell r="R1979" t="e">
            <v>#N/A</v>
          </cell>
        </row>
        <row r="1980">
          <cell r="R1980" t="e">
            <v>#N/A</v>
          </cell>
        </row>
        <row r="1981">
          <cell r="R1981" t="e">
            <v>#N/A</v>
          </cell>
        </row>
        <row r="1982">
          <cell r="R1982" t="e">
            <v>#N/A</v>
          </cell>
        </row>
        <row r="1983">
          <cell r="R1983" t="e">
            <v>#N/A</v>
          </cell>
        </row>
        <row r="2011">
          <cell r="I2011">
            <v>0</v>
          </cell>
          <cell r="J2011">
            <v>0</v>
          </cell>
          <cell r="K2011">
            <v>0</v>
          </cell>
          <cell r="L2011">
            <v>0</v>
          </cell>
        </row>
        <row r="2028">
          <cell r="I2028" t="str">
            <v>O.E. 1.32</v>
          </cell>
          <cell r="J2028" t="str">
            <v>Suministro, transporte e instalación de luminaria ALBAR LENS L11 605x605x70 CON MARCO
KIT LED 2 1R2FT 2230Lm14.2W41K/1DD 0 10V</v>
          </cell>
          <cell r="K2028" t="str">
            <v>un</v>
          </cell>
          <cell r="L2028">
            <v>280242</v>
          </cell>
          <cell r="M2028">
            <v>242596.96999999997</v>
          </cell>
          <cell r="N2028">
            <v>33469.144</v>
          </cell>
          <cell r="O2028">
            <v>1673.4572000000001</v>
          </cell>
          <cell r="P2028">
            <v>2502.732</v>
          </cell>
          <cell r="Q2028">
            <v>0</v>
          </cell>
          <cell r="R2028" t="e">
            <v>#N/A</v>
          </cell>
          <cell r="S2028">
            <v>0.2</v>
          </cell>
        </row>
        <row r="2031">
          <cell r="R2031" t="e">
            <v>#N/A</v>
          </cell>
        </row>
        <row r="2032">
          <cell r="R2032" t="e">
            <v>#N/A</v>
          </cell>
        </row>
        <row r="2033">
          <cell r="R2033" t="e">
            <v>#N/A</v>
          </cell>
        </row>
        <row r="2034">
          <cell r="R2034" t="e">
            <v>#N/A</v>
          </cell>
        </row>
        <row r="2035">
          <cell r="R2035" t="e">
            <v>#N/A</v>
          </cell>
        </row>
        <row r="2036">
          <cell r="R2036" t="e">
            <v>#N/A</v>
          </cell>
        </row>
        <row r="2037">
          <cell r="R2037" t="e">
            <v>#N/A</v>
          </cell>
        </row>
        <row r="2038">
          <cell r="R2038" t="e">
            <v>#N/A</v>
          </cell>
        </row>
        <row r="2039">
          <cell r="R2039" t="e">
            <v>#N/A</v>
          </cell>
        </row>
        <row r="2040">
          <cell r="R2040" t="e">
            <v>#N/A</v>
          </cell>
        </row>
        <row r="2041">
          <cell r="R2041" t="e">
            <v>#N/A</v>
          </cell>
        </row>
        <row r="2042">
          <cell r="R2042" t="e">
            <v>#N/A</v>
          </cell>
        </row>
        <row r="2043">
          <cell r="R2043" t="e">
            <v>#N/A</v>
          </cell>
        </row>
        <row r="2044">
          <cell r="R2044" t="e">
            <v>#N/A</v>
          </cell>
        </row>
        <row r="2045">
          <cell r="R2045" t="e">
            <v>#N/A</v>
          </cell>
        </row>
        <row r="2046">
          <cell r="R2046" t="e">
            <v>#N/A</v>
          </cell>
        </row>
        <row r="2074">
          <cell r="I2074">
            <v>0</v>
          </cell>
          <cell r="J2074">
            <v>0</v>
          </cell>
          <cell r="K2074">
            <v>0</v>
          </cell>
          <cell r="L2074">
            <v>0</v>
          </cell>
        </row>
        <row r="2091">
          <cell r="I2091" t="str">
            <v>O.E. 1.33</v>
          </cell>
          <cell r="J2091" t="str">
            <v>Suministro, transporte e instalación de luminaria CLEAN OWEN LENS L06 1220X300X95 C/MARCO
KIT LED 2 1R2FT 3200Lm 21W 41K/1DD 0 10V</v>
          </cell>
          <cell r="K2091" t="str">
            <v>un</v>
          </cell>
          <cell r="L2091">
            <v>427642</v>
          </cell>
          <cell r="M2091">
            <v>389996.31999999995</v>
          </cell>
          <cell r="N2091">
            <v>33469.144</v>
          </cell>
          <cell r="O2091">
            <v>1673.4572000000001</v>
          </cell>
          <cell r="P2091">
            <v>2502.732</v>
          </cell>
          <cell r="Q2091">
            <v>0</v>
          </cell>
          <cell r="R2091" t="e">
            <v>#N/A</v>
          </cell>
          <cell r="S2091">
            <v>0.2</v>
          </cell>
        </row>
        <row r="2094">
          <cell r="R2094" t="e">
            <v>#N/A</v>
          </cell>
        </row>
        <row r="2095">
          <cell r="R2095" t="e">
            <v>#N/A</v>
          </cell>
        </row>
        <row r="2096">
          <cell r="R2096" t="e">
            <v>#N/A</v>
          </cell>
        </row>
        <row r="2097">
          <cell r="R2097" t="e">
            <v>#N/A</v>
          </cell>
        </row>
        <row r="2098">
          <cell r="R2098" t="e">
            <v>#N/A</v>
          </cell>
        </row>
        <row r="2099">
          <cell r="R2099" t="e">
            <v>#N/A</v>
          </cell>
        </row>
        <row r="2100">
          <cell r="R2100" t="e">
            <v>#N/A</v>
          </cell>
        </row>
        <row r="2101">
          <cell r="R2101" t="e">
            <v>#N/A</v>
          </cell>
        </row>
        <row r="2102">
          <cell r="R2102" t="e">
            <v>#N/A</v>
          </cell>
        </row>
        <row r="2103">
          <cell r="R2103" t="e">
            <v>#N/A</v>
          </cell>
        </row>
        <row r="2104">
          <cell r="R2104" t="e">
            <v>#N/A</v>
          </cell>
        </row>
        <row r="2105">
          <cell r="R2105" t="e">
            <v>#N/A</v>
          </cell>
        </row>
        <row r="2106">
          <cell r="R2106" t="e">
            <v>#N/A</v>
          </cell>
        </row>
        <row r="2107">
          <cell r="R2107" t="e">
            <v>#N/A</v>
          </cell>
        </row>
        <row r="2108">
          <cell r="R2108" t="e">
            <v>#N/A</v>
          </cell>
        </row>
        <row r="2109">
          <cell r="R2109" t="e">
            <v>#N/A</v>
          </cell>
        </row>
        <row r="2137">
          <cell r="I2137">
            <v>0</v>
          </cell>
          <cell r="J2137">
            <v>0</v>
          </cell>
          <cell r="K2137">
            <v>0</v>
          </cell>
          <cell r="L2137">
            <v>0</v>
          </cell>
        </row>
        <row r="2154">
          <cell r="I2154" t="str">
            <v>O.E. 1.34</v>
          </cell>
          <cell r="J2154" t="str">
            <v>Suministro, transporte e instalación de luminaria CLEAN OWEN LENS L06 300X300X95 CON
MARCO
KIT LED 2 3R2FT 2200Lm 14W 50K/1DD 0 10V</v>
          </cell>
          <cell r="K2154" t="str">
            <v>un</v>
          </cell>
          <cell r="L2154">
            <v>290742</v>
          </cell>
          <cell r="M2154">
            <v>253096.33999999997</v>
          </cell>
          <cell r="N2154">
            <v>33469.144</v>
          </cell>
          <cell r="O2154">
            <v>1673.4572000000001</v>
          </cell>
          <cell r="P2154">
            <v>2502.732</v>
          </cell>
          <cell r="Q2154">
            <v>0</v>
          </cell>
          <cell r="R2154" t="e">
            <v>#N/A</v>
          </cell>
          <cell r="S2154">
            <v>0.2</v>
          </cell>
        </row>
        <row r="2157">
          <cell r="R2157" t="e">
            <v>#N/A</v>
          </cell>
        </row>
        <row r="2158">
          <cell r="R2158" t="e">
            <v>#N/A</v>
          </cell>
        </row>
        <row r="2159">
          <cell r="R2159" t="e">
            <v>#N/A</v>
          </cell>
        </row>
        <row r="2160">
          <cell r="R2160" t="e">
            <v>#N/A</v>
          </cell>
        </row>
        <row r="2161">
          <cell r="R2161" t="e">
            <v>#N/A</v>
          </cell>
        </row>
        <row r="2162">
          <cell r="R2162" t="e">
            <v>#N/A</v>
          </cell>
        </row>
        <row r="2163">
          <cell r="R2163" t="e">
            <v>#N/A</v>
          </cell>
        </row>
        <row r="2164">
          <cell r="R2164" t="e">
            <v>#N/A</v>
          </cell>
        </row>
        <row r="2165">
          <cell r="R2165" t="e">
            <v>#N/A</v>
          </cell>
        </row>
        <row r="2166">
          <cell r="R2166" t="e">
            <v>#N/A</v>
          </cell>
        </row>
        <row r="2167">
          <cell r="R2167" t="e">
            <v>#N/A</v>
          </cell>
        </row>
        <row r="2168">
          <cell r="R2168" t="e">
            <v>#N/A</v>
          </cell>
        </row>
        <row r="2169">
          <cell r="R2169" t="e">
            <v>#N/A</v>
          </cell>
        </row>
        <row r="2170">
          <cell r="R2170" t="e">
            <v>#N/A</v>
          </cell>
        </row>
        <row r="2171">
          <cell r="R2171" t="e">
            <v>#N/A</v>
          </cell>
        </row>
        <row r="2172">
          <cell r="R2172" t="e">
            <v>#N/A</v>
          </cell>
        </row>
        <row r="2200">
          <cell r="I2200">
            <v>0</v>
          </cell>
          <cell r="J2200">
            <v>0</v>
          </cell>
          <cell r="K2200">
            <v>0</v>
          </cell>
          <cell r="L2200">
            <v>0</v>
          </cell>
        </row>
        <row r="2217">
          <cell r="I2217" t="str">
            <v>O.E. 1.35</v>
          </cell>
          <cell r="J2217" t="str">
            <v>Suministro, transporte e instalación de luminaria DELTA LENS L06 1220X140X90 SOBREPONER L
KIT LED 2 1R2FT 2200Lm 14W 30K/1DD 0 10V</v>
          </cell>
          <cell r="K2217" t="str">
            <v>un</v>
          </cell>
          <cell r="L2217">
            <v>300266</v>
          </cell>
          <cell r="M2217">
            <v>262621.09999999998</v>
          </cell>
          <cell r="N2217">
            <v>33469.144</v>
          </cell>
          <cell r="O2217">
            <v>1673.4572000000001</v>
          </cell>
          <cell r="P2217">
            <v>2502.732</v>
          </cell>
          <cell r="Q2217">
            <v>0</v>
          </cell>
          <cell r="R2217" t="e">
            <v>#N/A</v>
          </cell>
          <cell r="S2217">
            <v>0.2</v>
          </cell>
        </row>
        <row r="2220">
          <cell r="R2220" t="e">
            <v>#N/A</v>
          </cell>
        </row>
        <row r="2221">
          <cell r="R2221" t="e">
            <v>#N/A</v>
          </cell>
        </row>
        <row r="2222">
          <cell r="R2222" t="e">
            <v>#N/A</v>
          </cell>
        </row>
        <row r="2223">
          <cell r="R2223" t="e">
            <v>#N/A</v>
          </cell>
        </row>
        <row r="2224">
          <cell r="R2224" t="e">
            <v>#N/A</v>
          </cell>
        </row>
        <row r="2225">
          <cell r="R2225" t="e">
            <v>#N/A</v>
          </cell>
        </row>
        <row r="2226">
          <cell r="R2226" t="e">
            <v>#N/A</v>
          </cell>
        </row>
        <row r="2227">
          <cell r="R2227" t="e">
            <v>#N/A</v>
          </cell>
        </row>
        <row r="2228">
          <cell r="R2228" t="e">
            <v>#N/A</v>
          </cell>
        </row>
        <row r="2229">
          <cell r="R2229" t="e">
            <v>#N/A</v>
          </cell>
        </row>
        <row r="2230">
          <cell r="R2230" t="e">
            <v>#N/A</v>
          </cell>
        </row>
        <row r="2231">
          <cell r="R2231" t="e">
            <v>#N/A</v>
          </cell>
        </row>
        <row r="2232">
          <cell r="R2232" t="e">
            <v>#N/A</v>
          </cell>
        </row>
        <row r="2233">
          <cell r="R2233" t="e">
            <v>#N/A</v>
          </cell>
        </row>
        <row r="2234">
          <cell r="R2234" t="e">
            <v>#N/A</v>
          </cell>
        </row>
        <row r="2235">
          <cell r="R2235" t="e">
            <v>#N/A</v>
          </cell>
        </row>
        <row r="2263">
          <cell r="I2263">
            <v>0</v>
          </cell>
          <cell r="J2263">
            <v>0</v>
          </cell>
          <cell r="K2263">
            <v>0</v>
          </cell>
          <cell r="L2263">
            <v>0</v>
          </cell>
        </row>
        <row r="2280">
          <cell r="I2280" t="str">
            <v>O.E. 1.36</v>
          </cell>
          <cell r="J2280" t="str">
            <v>Suministro, transporte e instalación de luminaria IT 100 AQ LENS E10 1260X120X82 SOBREPONE
KIT LED 2 LPT8 2100Lm 18W 41K</v>
          </cell>
          <cell r="K2280" t="str">
            <v>un</v>
          </cell>
          <cell r="L2280">
            <v>194429</v>
          </cell>
          <cell r="M2280">
            <v>156783.68999999997</v>
          </cell>
          <cell r="N2280">
            <v>33469.144</v>
          </cell>
          <cell r="O2280">
            <v>1673.4572000000001</v>
          </cell>
          <cell r="P2280">
            <v>2502.732</v>
          </cell>
          <cell r="Q2280">
            <v>0</v>
          </cell>
          <cell r="R2280" t="e">
            <v>#N/A</v>
          </cell>
          <cell r="S2280">
            <v>0.2</v>
          </cell>
        </row>
        <row r="2283">
          <cell r="R2283" t="e">
            <v>#N/A</v>
          </cell>
        </row>
        <row r="2284">
          <cell r="R2284" t="e">
            <v>#N/A</v>
          </cell>
        </row>
        <row r="2285">
          <cell r="R2285" t="e">
            <v>#N/A</v>
          </cell>
        </row>
        <row r="2286">
          <cell r="R2286" t="e">
            <v>#N/A</v>
          </cell>
        </row>
        <row r="2287">
          <cell r="R2287" t="e">
            <v>#N/A</v>
          </cell>
        </row>
        <row r="2288">
          <cell r="R2288" t="e">
            <v>#N/A</v>
          </cell>
        </row>
        <row r="2289">
          <cell r="R2289" t="e">
            <v>#N/A</v>
          </cell>
        </row>
        <row r="2290">
          <cell r="R2290" t="e">
            <v>#N/A</v>
          </cell>
        </row>
        <row r="2291">
          <cell r="R2291" t="e">
            <v>#N/A</v>
          </cell>
        </row>
        <row r="2292">
          <cell r="R2292" t="e">
            <v>#N/A</v>
          </cell>
        </row>
        <row r="2293">
          <cell r="R2293" t="e">
            <v>#N/A</v>
          </cell>
        </row>
        <row r="2294">
          <cell r="R2294" t="e">
            <v>#N/A</v>
          </cell>
        </row>
        <row r="2295">
          <cell r="R2295" t="e">
            <v>#N/A</v>
          </cell>
        </row>
        <row r="2296">
          <cell r="R2296" t="e">
            <v>#N/A</v>
          </cell>
        </row>
        <row r="2297">
          <cell r="R2297" t="e">
            <v>#N/A</v>
          </cell>
        </row>
        <row r="2298">
          <cell r="R2298" t="e">
            <v>#N/A</v>
          </cell>
        </row>
        <row r="2326">
          <cell r="I2326">
            <v>0</v>
          </cell>
          <cell r="J2326">
            <v>0</v>
          </cell>
          <cell r="K2326">
            <v>0</v>
          </cell>
          <cell r="L2326">
            <v>0</v>
          </cell>
        </row>
        <row r="2343">
          <cell r="I2343" t="str">
            <v>O.E. 1.37</v>
          </cell>
          <cell r="J2343" t="str">
            <v>Suministro, transporte e instalación de luminaria IT 100 AQ LENS E10 1260X120X82 SOBREPONE
KIT LED 2 LPT8 2100Lm 18W 41K</v>
          </cell>
          <cell r="K2343" t="str">
            <v>un</v>
          </cell>
          <cell r="L2343">
            <v>194429</v>
          </cell>
          <cell r="M2343">
            <v>156783.68999999997</v>
          </cell>
          <cell r="N2343">
            <v>33469.144</v>
          </cell>
          <cell r="O2343">
            <v>1673.4572000000001</v>
          </cell>
          <cell r="P2343">
            <v>2502.732</v>
          </cell>
          <cell r="Q2343">
            <v>0</v>
          </cell>
          <cell r="R2343" t="e">
            <v>#N/A</v>
          </cell>
          <cell r="S2343">
            <v>0.2</v>
          </cell>
        </row>
        <row r="2346">
          <cell r="R2346" t="e">
            <v>#N/A</v>
          </cell>
        </row>
        <row r="2347">
          <cell r="R2347" t="e">
            <v>#N/A</v>
          </cell>
        </row>
        <row r="2348">
          <cell r="R2348" t="e">
            <v>#N/A</v>
          </cell>
        </row>
        <row r="2349">
          <cell r="R2349" t="e">
            <v>#N/A</v>
          </cell>
        </row>
        <row r="2350">
          <cell r="R2350" t="e">
            <v>#N/A</v>
          </cell>
        </row>
        <row r="2351">
          <cell r="R2351" t="e">
            <v>#N/A</v>
          </cell>
        </row>
        <row r="2352">
          <cell r="R2352" t="e">
            <v>#N/A</v>
          </cell>
        </row>
        <row r="2353">
          <cell r="R2353" t="e">
            <v>#N/A</v>
          </cell>
        </row>
        <row r="2354">
          <cell r="R2354" t="e">
            <v>#N/A</v>
          </cell>
        </row>
        <row r="2355">
          <cell r="R2355" t="e">
            <v>#N/A</v>
          </cell>
        </row>
        <row r="2356">
          <cell r="R2356" t="e">
            <v>#N/A</v>
          </cell>
        </row>
        <row r="2357">
          <cell r="R2357" t="e">
            <v>#N/A</v>
          </cell>
        </row>
        <row r="2358">
          <cell r="R2358" t="e">
            <v>#N/A</v>
          </cell>
        </row>
        <row r="2359">
          <cell r="R2359" t="e">
            <v>#N/A</v>
          </cell>
        </row>
        <row r="2360">
          <cell r="R2360" t="e">
            <v>#N/A</v>
          </cell>
        </row>
        <row r="2361">
          <cell r="R2361" t="e">
            <v>#N/A</v>
          </cell>
        </row>
        <row r="2389">
          <cell r="I2389">
            <v>0</v>
          </cell>
          <cell r="J2389">
            <v>0</v>
          </cell>
          <cell r="K2389">
            <v>0</v>
          </cell>
          <cell r="L2389">
            <v>0</v>
          </cell>
        </row>
        <row r="2406">
          <cell r="I2406" t="str">
            <v>O.E. 1.38</v>
          </cell>
          <cell r="J2406" t="str">
            <v>Suministro, transporte e instalación de luminaria BALA SATURNO ILTEC LENS 13W 4000K</v>
          </cell>
          <cell r="K2406" t="str">
            <v>un</v>
          </cell>
          <cell r="L2406">
            <v>165552</v>
          </cell>
          <cell r="M2406">
            <v>127907.15</v>
          </cell>
          <cell r="N2406">
            <v>33469.144</v>
          </cell>
          <cell r="O2406">
            <v>1673.4572000000001</v>
          </cell>
          <cell r="P2406">
            <v>2502.732</v>
          </cell>
          <cell r="Q2406">
            <v>0</v>
          </cell>
          <cell r="R2406" t="e">
            <v>#REF!</v>
          </cell>
          <cell r="S2406">
            <v>0.2</v>
          </cell>
        </row>
        <row r="2409">
          <cell r="R2409" t="e">
            <v>#REF!</v>
          </cell>
        </row>
        <row r="2410">
          <cell r="R2410" t="e">
            <v>#REF!</v>
          </cell>
        </row>
        <row r="2411">
          <cell r="R2411" t="e">
            <v>#REF!</v>
          </cell>
        </row>
        <row r="2412">
          <cell r="R2412" t="e">
            <v>#REF!</v>
          </cell>
        </row>
        <row r="2413">
          <cell r="R2413" t="e">
            <v>#REF!</v>
          </cell>
        </row>
        <row r="2414">
          <cell r="R2414" t="e">
            <v>#REF!</v>
          </cell>
        </row>
        <row r="2415">
          <cell r="R2415" t="e">
            <v>#REF!</v>
          </cell>
        </row>
        <row r="2416">
          <cell r="R2416" t="e">
            <v>#REF!</v>
          </cell>
        </row>
        <row r="2417">
          <cell r="R2417" t="e">
            <v>#REF!</v>
          </cell>
        </row>
        <row r="2418">
          <cell r="R2418" t="e">
            <v>#REF!</v>
          </cell>
        </row>
        <row r="2419">
          <cell r="R2419" t="e">
            <v>#REF!</v>
          </cell>
        </row>
        <row r="2420">
          <cell r="R2420" t="e">
            <v>#REF!</v>
          </cell>
        </row>
        <row r="2421">
          <cell r="R2421" t="e">
            <v>#REF!</v>
          </cell>
        </row>
        <row r="2422">
          <cell r="R2422" t="e">
            <v>#REF!</v>
          </cell>
        </row>
        <row r="2423">
          <cell r="R2423" t="e">
            <v>#REF!</v>
          </cell>
        </row>
        <row r="2424">
          <cell r="R2424" t="e">
            <v>#REF!</v>
          </cell>
        </row>
        <row r="2452">
          <cell r="I2452">
            <v>0</v>
          </cell>
          <cell r="J2452">
            <v>0</v>
          </cell>
          <cell r="K2452">
            <v>0</v>
          </cell>
          <cell r="L2452">
            <v>0</v>
          </cell>
        </row>
        <row r="2469">
          <cell r="I2469" t="str">
            <v>O.E. 1.39</v>
          </cell>
          <cell r="J2469" t="str">
            <v>Suministro, transporte e instalación de luminaria BALA MERCURIO SOC49 72X83XINCRUSTAR
KIT LED 1 BDMR16 4.5W 41K</v>
          </cell>
          <cell r="K2469" t="str">
            <v>un</v>
          </cell>
          <cell r="L2469">
            <v>80882</v>
          </cell>
          <cell r="M2469">
            <v>43236.270000000004</v>
          </cell>
          <cell r="N2469">
            <v>33469.144</v>
          </cell>
          <cell r="O2469">
            <v>1673.4572000000001</v>
          </cell>
          <cell r="P2469">
            <v>2502.732</v>
          </cell>
          <cell r="Q2469">
            <v>0</v>
          </cell>
          <cell r="R2469" t="e">
            <v>#N/A</v>
          </cell>
          <cell r="S2469">
            <v>0.2</v>
          </cell>
        </row>
        <row r="2472">
          <cell r="R2472" t="e">
            <v>#N/A</v>
          </cell>
        </row>
        <row r="2473">
          <cell r="R2473" t="e">
            <v>#N/A</v>
          </cell>
        </row>
        <row r="2474">
          <cell r="R2474" t="e">
            <v>#N/A</v>
          </cell>
        </row>
        <row r="2475">
          <cell r="R2475" t="e">
            <v>#N/A</v>
          </cell>
        </row>
        <row r="2476">
          <cell r="R2476" t="e">
            <v>#N/A</v>
          </cell>
        </row>
        <row r="2477">
          <cell r="R2477" t="e">
            <v>#N/A</v>
          </cell>
        </row>
        <row r="2478">
          <cell r="R2478" t="e">
            <v>#N/A</v>
          </cell>
        </row>
        <row r="2479">
          <cell r="R2479" t="e">
            <v>#N/A</v>
          </cell>
        </row>
        <row r="2480">
          <cell r="R2480" t="e">
            <v>#N/A</v>
          </cell>
        </row>
        <row r="2481">
          <cell r="R2481" t="e">
            <v>#N/A</v>
          </cell>
        </row>
        <row r="2482">
          <cell r="R2482" t="e">
            <v>#N/A</v>
          </cell>
        </row>
        <row r="2483">
          <cell r="R2483" t="e">
            <v>#N/A</v>
          </cell>
        </row>
        <row r="2484">
          <cell r="R2484" t="e">
            <v>#N/A</v>
          </cell>
        </row>
        <row r="2485">
          <cell r="R2485" t="e">
            <v>#N/A</v>
          </cell>
        </row>
        <row r="2486">
          <cell r="R2486" t="e">
            <v>#N/A</v>
          </cell>
        </row>
        <row r="2487">
          <cell r="R2487" t="e">
            <v>#N/A</v>
          </cell>
        </row>
        <row r="2515">
          <cell r="I2515">
            <v>0</v>
          </cell>
          <cell r="J2515">
            <v>0</v>
          </cell>
          <cell r="K2515">
            <v>0</v>
          </cell>
          <cell r="L2515">
            <v>0</v>
          </cell>
        </row>
        <row r="2532">
          <cell r="I2532" t="str">
            <v>O.E. 1.40</v>
          </cell>
          <cell r="J2532" t="str">
            <v>Suministro, transporte e instalación de luminaria REFLECTOR LED LQ-LED/001</v>
          </cell>
          <cell r="K2532" t="str">
            <v>un</v>
          </cell>
          <cell r="L2532">
            <v>80955</v>
          </cell>
          <cell r="M2532">
            <v>43310.05</v>
          </cell>
          <cell r="N2532">
            <v>33469.144</v>
          </cell>
          <cell r="O2532">
            <v>1673.4572000000001</v>
          </cell>
          <cell r="P2532">
            <v>2502.732</v>
          </cell>
          <cell r="Q2532">
            <v>0</v>
          </cell>
          <cell r="R2532" t="e">
            <v>#N/A</v>
          </cell>
          <cell r="S2532">
            <v>0.2</v>
          </cell>
        </row>
        <row r="2535">
          <cell r="R2535" t="e">
            <v>#N/A</v>
          </cell>
        </row>
        <row r="2536">
          <cell r="R2536" t="e">
            <v>#N/A</v>
          </cell>
        </row>
        <row r="2537">
          <cell r="R2537" t="e">
            <v>#N/A</v>
          </cell>
        </row>
        <row r="2538">
          <cell r="R2538" t="e">
            <v>#N/A</v>
          </cell>
        </row>
        <row r="2539">
          <cell r="R2539" t="e">
            <v>#N/A</v>
          </cell>
        </row>
        <row r="2540">
          <cell r="R2540" t="e">
            <v>#N/A</v>
          </cell>
        </row>
        <row r="2541">
          <cell r="R2541" t="e">
            <v>#N/A</v>
          </cell>
        </row>
        <row r="2542">
          <cell r="R2542" t="e">
            <v>#N/A</v>
          </cell>
        </row>
        <row r="2543">
          <cell r="R2543" t="e">
            <v>#N/A</v>
          </cell>
        </row>
        <row r="2544">
          <cell r="R2544" t="e">
            <v>#N/A</v>
          </cell>
        </row>
        <row r="2545">
          <cell r="R2545" t="e">
            <v>#N/A</v>
          </cell>
        </row>
        <row r="2546">
          <cell r="R2546" t="e">
            <v>#N/A</v>
          </cell>
        </row>
        <row r="2547">
          <cell r="R2547" t="e">
            <v>#N/A</v>
          </cell>
        </row>
        <row r="2548">
          <cell r="R2548" t="e">
            <v>#N/A</v>
          </cell>
        </row>
        <row r="2549">
          <cell r="R2549" t="e">
            <v>#N/A</v>
          </cell>
        </row>
        <row r="2550">
          <cell r="R2550" t="e">
            <v>#N/A</v>
          </cell>
        </row>
        <row r="2578">
          <cell r="I2578">
            <v>0</v>
          </cell>
          <cell r="J2578">
            <v>0</v>
          </cell>
          <cell r="K2578">
            <v>0</v>
          </cell>
          <cell r="L2578">
            <v>0</v>
          </cell>
        </row>
        <row r="2595">
          <cell r="I2595" t="str">
            <v>O.E. 1.41</v>
          </cell>
          <cell r="J2595" t="str">
            <v>Suministro, transporte e instalación de luminaria EMERGENCIA DIANA FLAT LDF3200C 60 E 260x</v>
          </cell>
          <cell r="K2595" t="str">
            <v>un</v>
          </cell>
          <cell r="L2595">
            <v>177799</v>
          </cell>
          <cell r="M2595">
            <v>140153.44</v>
          </cell>
          <cell r="N2595">
            <v>33469.144</v>
          </cell>
          <cell r="O2595">
            <v>1673.4572000000001</v>
          </cell>
          <cell r="P2595">
            <v>2502.732</v>
          </cell>
          <cell r="Q2595">
            <v>0</v>
          </cell>
          <cell r="R2595" t="e">
            <v>#REF!</v>
          </cell>
          <cell r="S2595">
            <v>0.2</v>
          </cell>
        </row>
        <row r="2598">
          <cell r="R2598" t="e">
            <v>#REF!</v>
          </cell>
        </row>
        <row r="2599">
          <cell r="R2599" t="e">
            <v>#REF!</v>
          </cell>
        </row>
        <row r="2600">
          <cell r="R2600" t="e">
            <v>#REF!</v>
          </cell>
        </row>
        <row r="2601">
          <cell r="R2601" t="e">
            <v>#REF!</v>
          </cell>
        </row>
        <row r="2602">
          <cell r="R2602" t="e">
            <v>#REF!</v>
          </cell>
        </row>
        <row r="2603">
          <cell r="R2603" t="e">
            <v>#REF!</v>
          </cell>
        </row>
        <row r="2604">
          <cell r="R2604" t="e">
            <v>#REF!</v>
          </cell>
        </row>
        <row r="2605">
          <cell r="R2605" t="e">
            <v>#REF!</v>
          </cell>
        </row>
        <row r="2606">
          <cell r="R2606" t="e">
            <v>#REF!</v>
          </cell>
        </row>
        <row r="2607">
          <cell r="R2607" t="e">
            <v>#REF!</v>
          </cell>
        </row>
        <row r="2608">
          <cell r="R2608" t="e">
            <v>#REF!</v>
          </cell>
        </row>
        <row r="2609">
          <cell r="R2609" t="e">
            <v>#REF!</v>
          </cell>
        </row>
        <row r="2610">
          <cell r="R2610" t="e">
            <v>#REF!</v>
          </cell>
        </row>
        <row r="2611">
          <cell r="R2611" t="e">
            <v>#REF!</v>
          </cell>
        </row>
        <row r="2612">
          <cell r="R2612" t="e">
            <v>#REF!</v>
          </cell>
        </row>
        <row r="2613">
          <cell r="R2613" t="e">
            <v>#REF!</v>
          </cell>
        </row>
        <row r="2641">
          <cell r="I2641">
            <v>0</v>
          </cell>
          <cell r="J2641">
            <v>0</v>
          </cell>
          <cell r="K2641">
            <v>0</v>
          </cell>
          <cell r="L2641">
            <v>0</v>
          </cell>
        </row>
        <row r="2658">
          <cell r="I2658" t="str">
            <v>O.E. 1.31</v>
          </cell>
          <cell r="J2658" t="str">
            <v>Suministro, transporte e instalación de luminaria DRIVER DE EMERGENCIA ELD07 1DDE8.5W</v>
          </cell>
          <cell r="K2658" t="str">
            <v>un</v>
          </cell>
          <cell r="L2658">
            <v>317051</v>
          </cell>
          <cell r="M2658">
            <v>279406.05</v>
          </cell>
          <cell r="N2658">
            <v>33469.144</v>
          </cell>
          <cell r="O2658">
            <v>1673.4572000000001</v>
          </cell>
          <cell r="P2658">
            <v>2502.732</v>
          </cell>
          <cell r="Q2658">
            <v>0</v>
          </cell>
          <cell r="R2658" t="e">
            <v>#N/A</v>
          </cell>
          <cell r="S2658">
            <v>0.2</v>
          </cell>
        </row>
        <row r="2661">
          <cell r="R2661" t="e">
            <v>#N/A</v>
          </cell>
        </row>
        <row r="2662">
          <cell r="R2662" t="e">
            <v>#N/A</v>
          </cell>
        </row>
        <row r="2663">
          <cell r="R2663" t="e">
            <v>#N/A</v>
          </cell>
        </row>
        <row r="2664">
          <cell r="R2664" t="e">
            <v>#N/A</v>
          </cell>
        </row>
        <row r="2665">
          <cell r="R2665" t="e">
            <v>#N/A</v>
          </cell>
        </row>
        <row r="2666">
          <cell r="R2666" t="e">
            <v>#N/A</v>
          </cell>
        </row>
        <row r="2667">
          <cell r="R2667" t="e">
            <v>#N/A</v>
          </cell>
        </row>
        <row r="2668">
          <cell r="R2668" t="e">
            <v>#N/A</v>
          </cell>
        </row>
        <row r="2669">
          <cell r="R2669" t="e">
            <v>#N/A</v>
          </cell>
        </row>
        <row r="2670">
          <cell r="R2670" t="e">
            <v>#N/A</v>
          </cell>
        </row>
        <row r="2671">
          <cell r="R2671" t="e">
            <v>#N/A</v>
          </cell>
        </row>
        <row r="2672">
          <cell r="R2672" t="e">
            <v>#N/A</v>
          </cell>
        </row>
        <row r="2673">
          <cell r="R2673" t="e">
            <v>#N/A</v>
          </cell>
        </row>
        <row r="2674">
          <cell r="R2674" t="e">
            <v>#N/A</v>
          </cell>
        </row>
        <row r="2675">
          <cell r="R2675" t="e">
            <v>#N/A</v>
          </cell>
        </row>
        <row r="2676">
          <cell r="R2676" t="e">
            <v>#N/A</v>
          </cell>
        </row>
        <row r="2704">
          <cell r="I2704">
            <v>0</v>
          </cell>
          <cell r="J2704">
            <v>0</v>
          </cell>
          <cell r="K2704">
            <v>0</v>
          </cell>
          <cell r="L2704">
            <v>0</v>
          </cell>
        </row>
        <row r="2721">
          <cell r="I2721" t="str">
            <v>O.E. 1.42</v>
          </cell>
          <cell r="J2721" t="str">
            <v>Suministro, transporte e instalación de luminaria ALBAR LENS L11 605x605x70 CON MARCO KIT LED 2 1R2FT 3200Lm 21W 41K/1DD 0 10V</v>
          </cell>
          <cell r="K2721" t="str">
            <v>un</v>
          </cell>
          <cell r="L2721">
            <v>50491</v>
          </cell>
          <cell r="M2721">
            <v>12846.05</v>
          </cell>
          <cell r="N2721">
            <v>33469.144</v>
          </cell>
          <cell r="O2721">
            <v>1673.4572000000001</v>
          </cell>
          <cell r="P2721">
            <v>2502.732</v>
          </cell>
          <cell r="Q2721">
            <v>0</v>
          </cell>
          <cell r="R2721" t="e">
            <v>#N/A</v>
          </cell>
          <cell r="S2721">
            <v>0.2</v>
          </cell>
        </row>
        <row r="2724">
          <cell r="R2724" t="e">
            <v>#N/A</v>
          </cell>
        </row>
        <row r="2725">
          <cell r="R2725" t="e">
            <v>#N/A</v>
          </cell>
        </row>
        <row r="2726">
          <cell r="R2726" t="e">
            <v>#N/A</v>
          </cell>
        </row>
        <row r="2727">
          <cell r="R2727" t="e">
            <v>#N/A</v>
          </cell>
        </row>
        <row r="2728">
          <cell r="R2728" t="e">
            <v>#N/A</v>
          </cell>
        </row>
        <row r="2729">
          <cell r="R2729" t="e">
            <v>#N/A</v>
          </cell>
        </row>
        <row r="2730">
          <cell r="R2730" t="e">
            <v>#N/A</v>
          </cell>
        </row>
        <row r="2731">
          <cell r="R2731" t="e">
            <v>#N/A</v>
          </cell>
        </row>
        <row r="2732">
          <cell r="R2732" t="e">
            <v>#N/A</v>
          </cell>
        </row>
        <row r="2733">
          <cell r="R2733" t="e">
            <v>#N/A</v>
          </cell>
        </row>
        <row r="2734">
          <cell r="R2734" t="e">
            <v>#N/A</v>
          </cell>
        </row>
        <row r="2735">
          <cell r="R2735" t="e">
            <v>#N/A</v>
          </cell>
        </row>
        <row r="2736">
          <cell r="R2736" t="e">
            <v>#N/A</v>
          </cell>
        </row>
        <row r="2737">
          <cell r="R2737" t="e">
            <v>#N/A</v>
          </cell>
        </row>
        <row r="2738">
          <cell r="R2738" t="e">
            <v>#N/A</v>
          </cell>
        </row>
        <row r="2739">
          <cell r="R2739" t="e">
            <v>#N/A</v>
          </cell>
        </row>
        <row r="2767">
          <cell r="I2767">
            <v>0</v>
          </cell>
          <cell r="J2767">
            <v>0</v>
          </cell>
          <cell r="K2767">
            <v>0</v>
          </cell>
          <cell r="L2767">
            <v>0</v>
          </cell>
        </row>
        <row r="2784">
          <cell r="I2784" t="str">
            <v>O.E. 1.43</v>
          </cell>
          <cell r="J2784" t="str">
            <v>Suministro, transporte e instalación de luminaria EMERGENCIA SPAZIO 60 E 60x80 INCRUSTAR</v>
          </cell>
          <cell r="K2784" t="str">
            <v>un</v>
          </cell>
          <cell r="L2784">
            <v>364035</v>
          </cell>
          <cell r="M2784">
            <v>326389.62999999995</v>
          </cell>
          <cell r="N2784">
            <v>33469.144</v>
          </cell>
          <cell r="O2784">
            <v>1673.4572000000001</v>
          </cell>
          <cell r="P2784">
            <v>2502.732</v>
          </cell>
          <cell r="Q2784">
            <v>0</v>
          </cell>
          <cell r="R2784" t="e">
            <v>#N/A</v>
          </cell>
          <cell r="S2784">
            <v>0.2</v>
          </cell>
        </row>
        <row r="2787">
          <cell r="R2787" t="e">
            <v>#N/A</v>
          </cell>
        </row>
        <row r="2788">
          <cell r="R2788" t="e">
            <v>#N/A</v>
          </cell>
        </row>
        <row r="2789">
          <cell r="R2789" t="e">
            <v>#N/A</v>
          </cell>
        </row>
        <row r="2790">
          <cell r="R2790" t="e">
            <v>#N/A</v>
          </cell>
        </row>
        <row r="2791">
          <cell r="R2791" t="e">
            <v>#N/A</v>
          </cell>
        </row>
        <row r="2792">
          <cell r="R2792" t="e">
            <v>#N/A</v>
          </cell>
        </row>
        <row r="2793">
          <cell r="R2793" t="e">
            <v>#N/A</v>
          </cell>
        </row>
        <row r="2794">
          <cell r="R2794" t="e">
            <v>#N/A</v>
          </cell>
        </row>
        <row r="2795">
          <cell r="R2795" t="e">
            <v>#N/A</v>
          </cell>
        </row>
        <row r="2796">
          <cell r="R2796" t="e">
            <v>#N/A</v>
          </cell>
        </row>
        <row r="2797">
          <cell r="R2797" t="e">
            <v>#N/A</v>
          </cell>
        </row>
        <row r="2798">
          <cell r="R2798" t="e">
            <v>#N/A</v>
          </cell>
        </row>
        <row r="2799">
          <cell r="R2799" t="e">
            <v>#N/A</v>
          </cell>
        </row>
        <row r="2800">
          <cell r="R2800" t="e">
            <v>#N/A</v>
          </cell>
        </row>
        <row r="2801">
          <cell r="R2801" t="e">
            <v>#N/A</v>
          </cell>
        </row>
        <row r="2802">
          <cell r="R2802" t="e">
            <v>#N/A</v>
          </cell>
        </row>
        <row r="2830">
          <cell r="I2830">
            <v>0</v>
          </cell>
          <cell r="J2830">
            <v>0</v>
          </cell>
          <cell r="K2830">
            <v>0</v>
          </cell>
          <cell r="L2830">
            <v>0</v>
          </cell>
        </row>
        <row r="2847">
          <cell r="I2847" t="str">
            <v>O.E. 1.44</v>
          </cell>
          <cell r="J2847" t="str">
            <v>Suministro, transporte e instalación de luminaria EMERGENCIA SPAZIO LSR 3180 ECP 3W 200lm</v>
          </cell>
          <cell r="K2847" t="str">
            <v>un</v>
          </cell>
          <cell r="L2847">
            <v>411822</v>
          </cell>
          <cell r="M2847">
            <v>374176.45999999996</v>
          </cell>
          <cell r="N2847">
            <v>33469.144</v>
          </cell>
          <cell r="O2847">
            <v>1673.4572000000001</v>
          </cell>
          <cell r="P2847">
            <v>2502.732</v>
          </cell>
          <cell r="Q2847">
            <v>0</v>
          </cell>
          <cell r="R2847" t="e">
            <v>#N/A</v>
          </cell>
          <cell r="S2847">
            <v>0.2</v>
          </cell>
        </row>
        <row r="2850">
          <cell r="R2850" t="e">
            <v>#N/A</v>
          </cell>
        </row>
        <row r="2851">
          <cell r="R2851" t="e">
            <v>#N/A</v>
          </cell>
        </row>
        <row r="2852">
          <cell r="R2852" t="e">
            <v>#N/A</v>
          </cell>
        </row>
        <row r="2853">
          <cell r="R2853" t="e">
            <v>#N/A</v>
          </cell>
        </row>
        <row r="2854">
          <cell r="R2854" t="e">
            <v>#N/A</v>
          </cell>
        </row>
        <row r="2855">
          <cell r="R2855" t="e">
            <v>#N/A</v>
          </cell>
        </row>
        <row r="2856">
          <cell r="R2856" t="e">
            <v>#N/A</v>
          </cell>
        </row>
        <row r="2857">
          <cell r="R2857" t="e">
            <v>#N/A</v>
          </cell>
        </row>
        <row r="2858">
          <cell r="R2858" t="e">
            <v>#N/A</v>
          </cell>
        </row>
        <row r="2859">
          <cell r="R2859" t="e">
            <v>#N/A</v>
          </cell>
        </row>
        <row r="2860">
          <cell r="R2860" t="e">
            <v>#N/A</v>
          </cell>
        </row>
        <row r="2861">
          <cell r="R2861" t="e">
            <v>#N/A</v>
          </cell>
        </row>
        <row r="2862">
          <cell r="R2862" t="e">
            <v>#N/A</v>
          </cell>
        </row>
        <row r="2863">
          <cell r="R2863" t="e">
            <v>#N/A</v>
          </cell>
        </row>
        <row r="2864">
          <cell r="R2864" t="e">
            <v>#N/A</v>
          </cell>
        </row>
        <row r="2865">
          <cell r="R2865" t="e">
            <v>#N/A</v>
          </cell>
        </row>
        <row r="2893">
          <cell r="I2893">
            <v>0</v>
          </cell>
          <cell r="J2893">
            <v>0</v>
          </cell>
          <cell r="K2893">
            <v>0</v>
          </cell>
          <cell r="L2893">
            <v>0</v>
          </cell>
        </row>
        <row r="2906">
          <cell r="M2906">
            <v>0</v>
          </cell>
          <cell r="N2906">
            <v>0</v>
          </cell>
        </row>
        <row r="2907">
          <cell r="M2907">
            <v>0</v>
          </cell>
          <cell r="N2907">
            <v>0</v>
          </cell>
        </row>
        <row r="2908">
          <cell r="M2908">
            <v>0</v>
          </cell>
          <cell r="N2908">
            <v>0</v>
          </cell>
        </row>
        <row r="2909">
          <cell r="M2909">
            <v>0</v>
          </cell>
          <cell r="N2909">
            <v>0</v>
          </cell>
        </row>
        <row r="2910">
          <cell r="M2910">
            <v>0</v>
          </cell>
          <cell r="N2910">
            <v>0</v>
          </cell>
        </row>
        <row r="2911">
          <cell r="I2911" t="str">
            <v>O.E. 2.1</v>
          </cell>
          <cell r="J2911" t="str">
            <v>Suministro, transporte e instalación de salida eléctrica en tubería EMT para toma doble con polo a tierra en tubería EMT 3/4". Incluye toma, ducto  EMT, encintada, conductores de cobre 12 AWG-CU-LSHF, cajas metálicas galvanizadas 4"x4" de sobreponer con tapa suplemento, conectores de conexión y/o empalme,  grapa metálica galvanizada doble ala, marcación con pinturata de acuerdo a la norma, obra civil y demás accesorios necesarios para su correcta instalación. (longitud promedio 4 m). SIN APARATO</v>
          </cell>
          <cell r="K2911" t="str">
            <v>un</v>
          </cell>
          <cell r="L2911">
            <v>98149</v>
          </cell>
          <cell r="M2911">
            <v>62771.904999999999</v>
          </cell>
          <cell r="N2911">
            <v>25866.535714285714</v>
          </cell>
          <cell r="O2911">
            <v>7007.6124999999993</v>
          </cell>
          <cell r="P2911">
            <v>2502.732</v>
          </cell>
          <cell r="Q2911">
            <v>0</v>
          </cell>
          <cell r="R2911" t="e">
            <v>#REF!</v>
          </cell>
          <cell r="S2911">
            <v>0.14285714285714285</v>
          </cell>
        </row>
        <row r="2912">
          <cell r="M2912">
            <v>0</v>
          </cell>
          <cell r="N2912">
            <v>0</v>
          </cell>
          <cell r="R2912">
            <v>0</v>
          </cell>
        </row>
        <row r="2913">
          <cell r="M2913">
            <v>0</v>
          </cell>
          <cell r="N2913">
            <v>0</v>
          </cell>
          <cell r="R2913">
            <v>0</v>
          </cell>
        </row>
        <row r="2914">
          <cell r="M2914">
            <v>0</v>
          </cell>
          <cell r="N2914">
            <v>0</v>
          </cell>
          <cell r="R2914" t="e">
            <v>#REF!</v>
          </cell>
        </row>
        <row r="2915">
          <cell r="M2915">
            <v>0</v>
          </cell>
          <cell r="N2915">
            <v>0</v>
          </cell>
          <cell r="R2915" t="e">
            <v>#REF!</v>
          </cell>
        </row>
        <row r="2916">
          <cell r="M2916">
            <v>0</v>
          </cell>
          <cell r="N2916">
            <v>0</v>
          </cell>
          <cell r="R2916" t="e">
            <v>#REF!</v>
          </cell>
        </row>
        <row r="2917">
          <cell r="M2917">
            <v>0</v>
          </cell>
          <cell r="N2917">
            <v>0</v>
          </cell>
          <cell r="R2917" t="e">
            <v>#REF!</v>
          </cell>
        </row>
        <row r="2918">
          <cell r="M2918">
            <v>0</v>
          </cell>
          <cell r="N2918">
            <v>0</v>
          </cell>
          <cell r="R2918" t="e">
            <v>#REF!</v>
          </cell>
        </row>
        <row r="2919">
          <cell r="M2919">
            <v>0</v>
          </cell>
          <cell r="N2919">
            <v>0</v>
          </cell>
          <cell r="R2919" t="e">
            <v>#REF!</v>
          </cell>
        </row>
        <row r="2920">
          <cell r="M2920">
            <v>0</v>
          </cell>
          <cell r="N2920">
            <v>0</v>
          </cell>
          <cell r="R2920" t="e">
            <v>#REF!</v>
          </cell>
        </row>
        <row r="2921">
          <cell r="M2921">
            <v>0</v>
          </cell>
          <cell r="N2921">
            <v>0</v>
          </cell>
          <cell r="R2921" t="e">
            <v>#REF!</v>
          </cell>
        </row>
        <row r="2922">
          <cell r="M2922">
            <v>0</v>
          </cell>
          <cell r="N2922">
            <v>0</v>
          </cell>
          <cell r="R2922" t="e">
            <v>#REF!</v>
          </cell>
        </row>
        <row r="2923">
          <cell r="M2923">
            <v>0</v>
          </cell>
          <cell r="N2923">
            <v>0</v>
          </cell>
          <cell r="R2923" t="e">
            <v>#REF!</v>
          </cell>
        </row>
        <row r="2924">
          <cell r="M2924">
            <v>0</v>
          </cell>
          <cell r="N2924">
            <v>0</v>
          </cell>
          <cell r="R2924" t="e">
            <v>#REF!</v>
          </cell>
        </row>
        <row r="2925">
          <cell r="M2925">
            <v>0</v>
          </cell>
          <cell r="N2925">
            <v>0</v>
          </cell>
          <cell r="R2925" t="e">
            <v>#REF!</v>
          </cell>
        </row>
        <row r="2926">
          <cell r="M2926">
            <v>0</v>
          </cell>
          <cell r="N2926">
            <v>0</v>
          </cell>
          <cell r="R2926" t="e">
            <v>#REF!</v>
          </cell>
        </row>
        <row r="2927">
          <cell r="M2927">
            <v>0</v>
          </cell>
          <cell r="N2927">
            <v>0</v>
          </cell>
          <cell r="R2927" t="e">
            <v>#REF!</v>
          </cell>
        </row>
        <row r="2928">
          <cell r="M2928">
            <v>0</v>
          </cell>
          <cell r="N2928">
            <v>0</v>
          </cell>
          <cell r="R2928" t="e">
            <v>#REF!</v>
          </cell>
        </row>
        <row r="2929">
          <cell r="M2929">
            <v>0</v>
          </cell>
          <cell r="N2929">
            <v>0</v>
          </cell>
          <cell r="R2929" t="e">
            <v>#REF!</v>
          </cell>
        </row>
        <row r="2930">
          <cell r="M2930">
            <v>0</v>
          </cell>
          <cell r="N2930">
            <v>0</v>
          </cell>
        </row>
        <row r="2931">
          <cell r="M2931">
            <v>0</v>
          </cell>
          <cell r="N2931">
            <v>0</v>
          </cell>
        </row>
        <row r="2932">
          <cell r="M2932">
            <v>0</v>
          </cell>
          <cell r="N2932">
            <v>0</v>
          </cell>
        </row>
        <row r="2933">
          <cell r="M2933">
            <v>0</v>
          </cell>
          <cell r="N2933">
            <v>0</v>
          </cell>
        </row>
        <row r="2934">
          <cell r="M2934">
            <v>0</v>
          </cell>
          <cell r="N2934">
            <v>0</v>
          </cell>
        </row>
        <row r="2935">
          <cell r="M2935">
            <v>0</v>
          </cell>
          <cell r="N2935">
            <v>0</v>
          </cell>
        </row>
        <row r="2936">
          <cell r="M2936">
            <v>0</v>
          </cell>
          <cell r="N2936">
            <v>0</v>
          </cell>
        </row>
        <row r="2937">
          <cell r="M2937">
            <v>0</v>
          </cell>
          <cell r="N2937">
            <v>0</v>
          </cell>
        </row>
        <row r="2938">
          <cell r="M2938">
            <v>0</v>
          </cell>
          <cell r="N2938">
            <v>0</v>
          </cell>
        </row>
        <row r="2939">
          <cell r="M2939">
            <v>0</v>
          </cell>
          <cell r="N2939">
            <v>0</v>
          </cell>
        </row>
        <row r="2940">
          <cell r="M2940">
            <v>0</v>
          </cell>
          <cell r="N2940">
            <v>0</v>
          </cell>
        </row>
        <row r="2941">
          <cell r="M2941">
            <v>0</v>
          </cell>
          <cell r="N2941">
            <v>0</v>
          </cell>
        </row>
        <row r="2942">
          <cell r="M2942">
            <v>0</v>
          </cell>
          <cell r="N2942">
            <v>0</v>
          </cell>
        </row>
        <row r="2943">
          <cell r="M2943">
            <v>0</v>
          </cell>
          <cell r="N2943">
            <v>0</v>
          </cell>
        </row>
        <row r="2944">
          <cell r="M2944">
            <v>0</v>
          </cell>
          <cell r="N2944">
            <v>0</v>
          </cell>
        </row>
        <row r="2945">
          <cell r="M2945">
            <v>0</v>
          </cell>
          <cell r="N2945">
            <v>0</v>
          </cell>
        </row>
        <row r="2947">
          <cell r="M2947">
            <v>0</v>
          </cell>
          <cell r="N2947">
            <v>0</v>
          </cell>
        </row>
        <row r="2948">
          <cell r="M2948">
            <v>0</v>
          </cell>
          <cell r="N2948">
            <v>0</v>
          </cell>
        </row>
        <row r="2949">
          <cell r="M2949">
            <v>0</v>
          </cell>
          <cell r="N2949">
            <v>0</v>
          </cell>
        </row>
        <row r="2950">
          <cell r="M2950">
            <v>0</v>
          </cell>
          <cell r="N2950">
            <v>0</v>
          </cell>
        </row>
        <row r="2951">
          <cell r="M2951">
            <v>0</v>
          </cell>
          <cell r="N2951">
            <v>0</v>
          </cell>
        </row>
        <row r="2952">
          <cell r="M2952">
            <v>0</v>
          </cell>
          <cell r="N2952">
            <v>0</v>
          </cell>
        </row>
        <row r="2953">
          <cell r="M2953">
            <v>0</v>
          </cell>
          <cell r="N2953">
            <v>0</v>
          </cell>
        </row>
        <row r="2954">
          <cell r="M2954">
            <v>0</v>
          </cell>
          <cell r="N2954">
            <v>0</v>
          </cell>
        </row>
        <row r="2955">
          <cell r="M2955">
            <v>0</v>
          </cell>
          <cell r="N2955">
            <v>0</v>
          </cell>
        </row>
        <row r="2956">
          <cell r="M2956">
            <v>0</v>
          </cell>
          <cell r="N2956">
            <v>0</v>
          </cell>
        </row>
        <row r="2957">
          <cell r="M2957">
            <v>0</v>
          </cell>
          <cell r="N2957">
            <v>0</v>
          </cell>
        </row>
        <row r="2958">
          <cell r="I2958">
            <v>0</v>
          </cell>
          <cell r="J2958">
            <v>0</v>
          </cell>
          <cell r="K2958">
            <v>0</v>
          </cell>
          <cell r="L2958">
            <v>0</v>
          </cell>
          <cell r="M2958">
            <v>0</v>
          </cell>
          <cell r="N2958">
            <v>0</v>
          </cell>
        </row>
        <row r="2959">
          <cell r="M2959">
            <v>0</v>
          </cell>
          <cell r="N2959">
            <v>0</v>
          </cell>
        </row>
        <row r="2960">
          <cell r="M2960">
            <v>0</v>
          </cell>
          <cell r="N2960">
            <v>0</v>
          </cell>
        </row>
        <row r="2961">
          <cell r="M2961">
            <v>0</v>
          </cell>
          <cell r="N2961">
            <v>0</v>
          </cell>
        </row>
        <row r="2962">
          <cell r="M2962">
            <v>0</v>
          </cell>
          <cell r="N2962">
            <v>0</v>
          </cell>
        </row>
        <row r="2963">
          <cell r="M2963">
            <v>0</v>
          </cell>
          <cell r="N2963">
            <v>0</v>
          </cell>
        </row>
        <row r="2964">
          <cell r="M2964">
            <v>0</v>
          </cell>
          <cell r="N2964">
            <v>0</v>
          </cell>
        </row>
        <row r="2965">
          <cell r="M2965">
            <v>0</v>
          </cell>
          <cell r="N2965">
            <v>0</v>
          </cell>
        </row>
        <row r="2966">
          <cell r="M2966">
            <v>0</v>
          </cell>
          <cell r="N2966">
            <v>0</v>
          </cell>
        </row>
        <row r="2967">
          <cell r="M2967">
            <v>0</v>
          </cell>
          <cell r="N2967">
            <v>0</v>
          </cell>
        </row>
        <row r="2968">
          <cell r="M2968">
            <v>0</v>
          </cell>
          <cell r="N2968">
            <v>0</v>
          </cell>
        </row>
        <row r="2970">
          <cell r="M2970">
            <v>0</v>
          </cell>
          <cell r="N2970">
            <v>0</v>
          </cell>
        </row>
        <row r="2971">
          <cell r="M2971">
            <v>0</v>
          </cell>
          <cell r="N2971">
            <v>0</v>
          </cell>
        </row>
        <row r="2972">
          <cell r="M2972">
            <v>0</v>
          </cell>
          <cell r="N2972">
            <v>0</v>
          </cell>
        </row>
        <row r="2973">
          <cell r="M2973">
            <v>0</v>
          </cell>
          <cell r="N2973">
            <v>0</v>
          </cell>
        </row>
        <row r="2974">
          <cell r="M2974">
            <v>0</v>
          </cell>
          <cell r="N2974">
            <v>0</v>
          </cell>
        </row>
        <row r="2975">
          <cell r="I2975" t="str">
            <v>O.E. 2.2</v>
          </cell>
          <cell r="J2975" t="str">
            <v>SUMINISTRO E INSTALACIÓN SALIDA PARA DOS TOMACORRIENTES DE DIFERENTE ALIMENTACION EN UN SOLO DUCTO  EN TUBERÍA Y ACCESORIOS  EMT DE 3/4" Y DOS CAJA GALVANIZADA 4"X4"  Y CABLE DE COBRE No. 12AWG LSHF. SIN APARATOS</v>
          </cell>
          <cell r="K2975" t="str">
            <v>un</v>
          </cell>
          <cell r="L2975">
            <v>175918</v>
          </cell>
          <cell r="M2975">
            <v>96708.919999999984</v>
          </cell>
          <cell r="N2975">
            <v>60355.25</v>
          </cell>
          <cell r="O2975">
            <v>16351.095833333333</v>
          </cell>
          <cell r="P2975">
            <v>2502.732</v>
          </cell>
          <cell r="Q2975">
            <v>0</v>
          </cell>
          <cell r="R2975" t="e">
            <v>#N/A</v>
          </cell>
          <cell r="S2975">
            <v>0.33333333333333331</v>
          </cell>
        </row>
        <row r="2976">
          <cell r="M2976">
            <v>0</v>
          </cell>
          <cell r="N2976">
            <v>0</v>
          </cell>
          <cell r="R2976">
            <v>0</v>
          </cell>
        </row>
        <row r="2977">
          <cell r="M2977">
            <v>0</v>
          </cell>
          <cell r="N2977">
            <v>0</v>
          </cell>
          <cell r="R2977">
            <v>0</v>
          </cell>
        </row>
        <row r="2978">
          <cell r="M2978">
            <v>0</v>
          </cell>
          <cell r="N2978">
            <v>0</v>
          </cell>
          <cell r="R2978" t="e">
            <v>#N/A</v>
          </cell>
        </row>
        <row r="2979">
          <cell r="M2979">
            <v>0</v>
          </cell>
          <cell r="N2979">
            <v>0</v>
          </cell>
          <cell r="R2979" t="e">
            <v>#N/A</v>
          </cell>
        </row>
        <row r="2980">
          <cell r="M2980">
            <v>0</v>
          </cell>
          <cell r="N2980">
            <v>0</v>
          </cell>
          <cell r="R2980" t="e">
            <v>#N/A</v>
          </cell>
        </row>
        <row r="2981">
          <cell r="M2981">
            <v>0</v>
          </cell>
          <cell r="N2981">
            <v>0</v>
          </cell>
          <cell r="R2981" t="e">
            <v>#N/A</v>
          </cell>
        </row>
        <row r="2982">
          <cell r="M2982">
            <v>0</v>
          </cell>
          <cell r="N2982">
            <v>0</v>
          </cell>
          <cell r="R2982" t="e">
            <v>#N/A</v>
          </cell>
        </row>
        <row r="2983">
          <cell r="M2983">
            <v>0</v>
          </cell>
          <cell r="N2983">
            <v>0</v>
          </cell>
          <cell r="R2983" t="e">
            <v>#N/A</v>
          </cell>
        </row>
        <row r="2984">
          <cell r="M2984">
            <v>0</v>
          </cell>
          <cell r="N2984">
            <v>0</v>
          </cell>
          <cell r="R2984" t="e">
            <v>#N/A</v>
          </cell>
        </row>
        <row r="2985">
          <cell r="M2985">
            <v>0</v>
          </cell>
          <cell r="N2985">
            <v>0</v>
          </cell>
          <cell r="R2985" t="e">
            <v>#N/A</v>
          </cell>
        </row>
        <row r="2986">
          <cell r="M2986">
            <v>0</v>
          </cell>
          <cell r="N2986">
            <v>0</v>
          </cell>
          <cell r="R2986" t="e">
            <v>#N/A</v>
          </cell>
        </row>
        <row r="2987">
          <cell r="M2987">
            <v>0</v>
          </cell>
          <cell r="N2987">
            <v>0</v>
          </cell>
          <cell r="R2987" t="e">
            <v>#N/A</v>
          </cell>
        </row>
        <row r="2988">
          <cell r="M2988">
            <v>0</v>
          </cell>
          <cell r="N2988">
            <v>0</v>
          </cell>
          <cell r="R2988" t="e">
            <v>#N/A</v>
          </cell>
        </row>
        <row r="2989">
          <cell r="M2989">
            <v>0</v>
          </cell>
          <cell r="N2989">
            <v>0</v>
          </cell>
          <cell r="R2989" t="e">
            <v>#N/A</v>
          </cell>
        </row>
        <row r="2990">
          <cell r="M2990">
            <v>0</v>
          </cell>
          <cell r="N2990">
            <v>0</v>
          </cell>
          <cell r="R2990" t="e">
            <v>#N/A</v>
          </cell>
        </row>
        <row r="2991">
          <cell r="M2991">
            <v>0</v>
          </cell>
          <cell r="N2991">
            <v>0</v>
          </cell>
          <cell r="R2991" t="e">
            <v>#N/A</v>
          </cell>
        </row>
        <row r="2992">
          <cell r="M2992">
            <v>0</v>
          </cell>
          <cell r="N2992">
            <v>0</v>
          </cell>
          <cell r="R2992" t="e">
            <v>#N/A</v>
          </cell>
        </row>
        <row r="2993">
          <cell r="M2993">
            <v>0</v>
          </cell>
          <cell r="N2993">
            <v>0</v>
          </cell>
          <cell r="R2993" t="e">
            <v>#N/A</v>
          </cell>
        </row>
        <row r="2994">
          <cell r="M2994">
            <v>0</v>
          </cell>
          <cell r="N2994">
            <v>0</v>
          </cell>
        </row>
        <row r="2995">
          <cell r="M2995">
            <v>0</v>
          </cell>
          <cell r="N2995">
            <v>0</v>
          </cell>
        </row>
        <row r="2996">
          <cell r="M2996">
            <v>0</v>
          </cell>
          <cell r="N2996">
            <v>0</v>
          </cell>
        </row>
        <row r="2997">
          <cell r="M2997">
            <v>0</v>
          </cell>
          <cell r="N2997">
            <v>0</v>
          </cell>
        </row>
        <row r="2998">
          <cell r="M2998">
            <v>0</v>
          </cell>
          <cell r="N2998">
            <v>0</v>
          </cell>
        </row>
        <row r="2999">
          <cell r="M2999">
            <v>0</v>
          </cell>
          <cell r="N2999">
            <v>0</v>
          </cell>
        </row>
        <row r="3000">
          <cell r="M3000">
            <v>0</v>
          </cell>
          <cell r="N3000">
            <v>0</v>
          </cell>
        </row>
        <row r="3001">
          <cell r="M3001">
            <v>0</v>
          </cell>
          <cell r="N3001">
            <v>0</v>
          </cell>
        </row>
        <row r="3002">
          <cell r="M3002">
            <v>0</v>
          </cell>
          <cell r="N3002">
            <v>0</v>
          </cell>
        </row>
        <row r="3003">
          <cell r="M3003">
            <v>0</v>
          </cell>
          <cell r="N3003">
            <v>0</v>
          </cell>
        </row>
        <row r="3004">
          <cell r="M3004">
            <v>0</v>
          </cell>
          <cell r="N3004">
            <v>0</v>
          </cell>
        </row>
        <row r="3005">
          <cell r="M3005">
            <v>0</v>
          </cell>
          <cell r="N3005">
            <v>0</v>
          </cell>
        </row>
        <row r="3006">
          <cell r="M3006">
            <v>0</v>
          </cell>
          <cell r="N3006">
            <v>0</v>
          </cell>
        </row>
        <row r="3007">
          <cell r="M3007">
            <v>0</v>
          </cell>
          <cell r="N3007">
            <v>0</v>
          </cell>
        </row>
        <row r="3008">
          <cell r="M3008">
            <v>0</v>
          </cell>
          <cell r="N3008">
            <v>0</v>
          </cell>
        </row>
        <row r="3009">
          <cell r="M3009">
            <v>0</v>
          </cell>
          <cell r="N3009">
            <v>0</v>
          </cell>
        </row>
        <row r="3011">
          <cell r="M3011">
            <v>0</v>
          </cell>
          <cell r="N3011">
            <v>0</v>
          </cell>
        </row>
        <row r="3012">
          <cell r="M3012">
            <v>0</v>
          </cell>
          <cell r="N3012">
            <v>0</v>
          </cell>
        </row>
        <row r="3013">
          <cell r="M3013">
            <v>0</v>
          </cell>
          <cell r="N3013">
            <v>0</v>
          </cell>
        </row>
        <row r="3014">
          <cell r="M3014">
            <v>0</v>
          </cell>
          <cell r="N3014">
            <v>0</v>
          </cell>
        </row>
        <row r="3015">
          <cell r="M3015">
            <v>0</v>
          </cell>
          <cell r="N3015">
            <v>0</v>
          </cell>
        </row>
        <row r="3016">
          <cell r="M3016">
            <v>0</v>
          </cell>
          <cell r="N3016">
            <v>0</v>
          </cell>
        </row>
        <row r="3017">
          <cell r="M3017">
            <v>0</v>
          </cell>
          <cell r="N3017">
            <v>0</v>
          </cell>
        </row>
        <row r="3018">
          <cell r="M3018">
            <v>0</v>
          </cell>
          <cell r="N3018">
            <v>0</v>
          </cell>
        </row>
        <row r="3019">
          <cell r="M3019">
            <v>0</v>
          </cell>
          <cell r="N3019">
            <v>0</v>
          </cell>
        </row>
        <row r="3020">
          <cell r="M3020">
            <v>0</v>
          </cell>
          <cell r="N3020">
            <v>0</v>
          </cell>
        </row>
        <row r="3021">
          <cell r="M3021">
            <v>0</v>
          </cell>
          <cell r="N3021">
            <v>0</v>
          </cell>
        </row>
        <row r="3022">
          <cell r="I3022">
            <v>0</v>
          </cell>
          <cell r="J3022">
            <v>0</v>
          </cell>
          <cell r="K3022">
            <v>0</v>
          </cell>
          <cell r="L3022">
            <v>0</v>
          </cell>
          <cell r="M3022">
            <v>0</v>
          </cell>
          <cell r="N3022">
            <v>0</v>
          </cell>
        </row>
        <row r="3023">
          <cell r="M3023">
            <v>0</v>
          </cell>
          <cell r="N3023">
            <v>0</v>
          </cell>
        </row>
        <row r="3024">
          <cell r="M3024">
            <v>0</v>
          </cell>
          <cell r="N3024">
            <v>0</v>
          </cell>
        </row>
        <row r="3025">
          <cell r="M3025">
            <v>0</v>
          </cell>
          <cell r="N3025">
            <v>0</v>
          </cell>
        </row>
        <row r="3026">
          <cell r="M3026">
            <v>0</v>
          </cell>
          <cell r="N3026">
            <v>0</v>
          </cell>
        </row>
        <row r="3027">
          <cell r="M3027">
            <v>0</v>
          </cell>
          <cell r="N3027">
            <v>0</v>
          </cell>
        </row>
        <row r="3028">
          <cell r="M3028">
            <v>0</v>
          </cell>
          <cell r="N3028">
            <v>0</v>
          </cell>
        </row>
        <row r="3029">
          <cell r="M3029">
            <v>0</v>
          </cell>
          <cell r="N3029">
            <v>0</v>
          </cell>
        </row>
        <row r="3030">
          <cell r="M3030">
            <v>0</v>
          </cell>
          <cell r="N3030">
            <v>0</v>
          </cell>
        </row>
        <row r="3031">
          <cell r="M3031">
            <v>0</v>
          </cell>
          <cell r="N3031">
            <v>0</v>
          </cell>
        </row>
        <row r="3032">
          <cell r="M3032">
            <v>0</v>
          </cell>
          <cell r="N3032">
            <v>0</v>
          </cell>
        </row>
        <row r="3033">
          <cell r="M3033">
            <v>0</v>
          </cell>
          <cell r="N3033">
            <v>0</v>
          </cell>
        </row>
        <row r="3034">
          <cell r="M3034">
            <v>0</v>
          </cell>
          <cell r="N3034">
            <v>0</v>
          </cell>
        </row>
        <row r="3035">
          <cell r="M3035">
            <v>0</v>
          </cell>
          <cell r="N3035">
            <v>0</v>
          </cell>
        </row>
        <row r="3036">
          <cell r="M3036">
            <v>0</v>
          </cell>
          <cell r="N3036">
            <v>0</v>
          </cell>
        </row>
        <row r="3037">
          <cell r="M3037">
            <v>0</v>
          </cell>
          <cell r="N3037">
            <v>0</v>
          </cell>
        </row>
        <row r="3038">
          <cell r="M3038">
            <v>0</v>
          </cell>
          <cell r="N3038">
            <v>0</v>
          </cell>
        </row>
        <row r="3039">
          <cell r="I3039" t="str">
            <v>O.E. 2.3</v>
          </cell>
          <cell r="J3039" t="str">
            <v>Suministro, transporte e instalación de materiales para salida eléctrica de interruptor sencillo de alumbrado. Incluye ducto EMT 3/4", caja metálica galvanizada 4"x4" con tapa suplemento galvanizada , adaptadores, curvas, conductores 12 AWG-CU-LSHF-90ºC, conectores de conexión y empalme, tornillos, obra civil y demás elementos y accesorios para su correcta instalación y funcionamiento. (salida promedio 4 m). SIN APARATO</v>
          </cell>
          <cell r="K3039" t="str">
            <v>un</v>
          </cell>
          <cell r="L3039">
            <v>94579</v>
          </cell>
          <cell r="M3039">
            <v>59201.904999999999</v>
          </cell>
          <cell r="N3039">
            <v>25866.535714285714</v>
          </cell>
          <cell r="O3039">
            <v>7007.6124999999993</v>
          </cell>
          <cell r="P3039">
            <v>2502.732</v>
          </cell>
          <cell r="Q3039">
            <v>0</v>
          </cell>
          <cell r="R3039" t="e">
            <v>#REF!</v>
          </cell>
          <cell r="S3039">
            <v>0.14285714285714285</v>
          </cell>
        </row>
        <row r="3040">
          <cell r="M3040">
            <v>0</v>
          </cell>
          <cell r="N3040">
            <v>0</v>
          </cell>
          <cell r="R3040">
            <v>0</v>
          </cell>
        </row>
        <row r="3041">
          <cell r="M3041">
            <v>0</v>
          </cell>
          <cell r="N3041">
            <v>0</v>
          </cell>
          <cell r="R3041">
            <v>0</v>
          </cell>
        </row>
        <row r="3042">
          <cell r="M3042">
            <v>0</v>
          </cell>
          <cell r="N3042">
            <v>0</v>
          </cell>
          <cell r="R3042" t="e">
            <v>#REF!</v>
          </cell>
        </row>
        <row r="3043">
          <cell r="M3043">
            <v>0</v>
          </cell>
          <cell r="N3043">
            <v>0</v>
          </cell>
          <cell r="R3043" t="e">
            <v>#REF!</v>
          </cell>
        </row>
        <row r="3044">
          <cell r="M3044">
            <v>0</v>
          </cell>
          <cell r="N3044">
            <v>0</v>
          </cell>
          <cell r="R3044" t="e">
            <v>#REF!</v>
          </cell>
        </row>
        <row r="3045">
          <cell r="M3045">
            <v>0</v>
          </cell>
          <cell r="N3045">
            <v>0</v>
          </cell>
          <cell r="R3045" t="e">
            <v>#REF!</v>
          </cell>
        </row>
        <row r="3046">
          <cell r="M3046">
            <v>0</v>
          </cell>
          <cell r="N3046">
            <v>0</v>
          </cell>
          <cell r="R3046" t="e">
            <v>#REF!</v>
          </cell>
        </row>
        <row r="3047">
          <cell r="M3047">
            <v>0</v>
          </cell>
          <cell r="N3047">
            <v>0</v>
          </cell>
          <cell r="R3047" t="e">
            <v>#REF!</v>
          </cell>
        </row>
        <row r="3048">
          <cell r="M3048">
            <v>0</v>
          </cell>
          <cell r="N3048">
            <v>0</v>
          </cell>
          <cell r="R3048" t="e">
            <v>#REF!</v>
          </cell>
        </row>
        <row r="3049">
          <cell r="M3049">
            <v>0</v>
          </cell>
          <cell r="N3049">
            <v>0</v>
          </cell>
          <cell r="R3049" t="e">
            <v>#REF!</v>
          </cell>
        </row>
        <row r="3050">
          <cell r="M3050">
            <v>0</v>
          </cell>
          <cell r="N3050">
            <v>0</v>
          </cell>
          <cell r="R3050" t="e">
            <v>#REF!</v>
          </cell>
        </row>
        <row r="3051">
          <cell r="M3051">
            <v>0</v>
          </cell>
          <cell r="N3051">
            <v>0</v>
          </cell>
          <cell r="R3051" t="e">
            <v>#REF!</v>
          </cell>
        </row>
        <row r="3052">
          <cell r="M3052">
            <v>0</v>
          </cell>
          <cell r="N3052">
            <v>0</v>
          </cell>
          <cell r="R3052" t="e">
            <v>#REF!</v>
          </cell>
        </row>
        <row r="3053">
          <cell r="M3053">
            <v>0</v>
          </cell>
          <cell r="N3053">
            <v>0</v>
          </cell>
          <cell r="R3053" t="e">
            <v>#REF!</v>
          </cell>
        </row>
        <row r="3054">
          <cell r="M3054">
            <v>0</v>
          </cell>
          <cell r="N3054">
            <v>0</v>
          </cell>
          <cell r="R3054" t="e">
            <v>#REF!</v>
          </cell>
        </row>
        <row r="3055">
          <cell r="M3055">
            <v>0</v>
          </cell>
          <cell r="N3055">
            <v>0</v>
          </cell>
          <cell r="R3055" t="e">
            <v>#REF!</v>
          </cell>
        </row>
        <row r="3056">
          <cell r="M3056">
            <v>0</v>
          </cell>
          <cell r="N3056">
            <v>0</v>
          </cell>
          <cell r="R3056" t="e">
            <v>#REF!</v>
          </cell>
        </row>
        <row r="3057">
          <cell r="M3057">
            <v>0</v>
          </cell>
          <cell r="N3057">
            <v>0</v>
          </cell>
          <cell r="R3057" t="e">
            <v>#REF!</v>
          </cell>
        </row>
        <row r="3058">
          <cell r="M3058">
            <v>0</v>
          </cell>
          <cell r="N3058">
            <v>0</v>
          </cell>
        </row>
        <row r="3059">
          <cell r="M3059">
            <v>0</v>
          </cell>
          <cell r="N3059">
            <v>0</v>
          </cell>
        </row>
        <row r="3060">
          <cell r="M3060">
            <v>0</v>
          </cell>
          <cell r="N3060">
            <v>0</v>
          </cell>
        </row>
        <row r="3061">
          <cell r="M3061">
            <v>0</v>
          </cell>
          <cell r="N3061">
            <v>0</v>
          </cell>
        </row>
        <row r="3062">
          <cell r="M3062">
            <v>0</v>
          </cell>
          <cell r="N3062">
            <v>0</v>
          </cell>
        </row>
        <row r="3063">
          <cell r="M3063">
            <v>0</v>
          </cell>
          <cell r="N3063">
            <v>0</v>
          </cell>
        </row>
        <row r="3064">
          <cell r="M3064">
            <v>0</v>
          </cell>
          <cell r="N3064">
            <v>0</v>
          </cell>
        </row>
        <row r="3065">
          <cell r="M3065">
            <v>0</v>
          </cell>
          <cell r="N3065">
            <v>0</v>
          </cell>
        </row>
        <row r="3066">
          <cell r="M3066">
            <v>0</v>
          </cell>
          <cell r="N3066">
            <v>0</v>
          </cell>
        </row>
        <row r="3067">
          <cell r="M3067">
            <v>0</v>
          </cell>
          <cell r="N3067">
            <v>0</v>
          </cell>
        </row>
        <row r="3068">
          <cell r="M3068">
            <v>0</v>
          </cell>
          <cell r="N3068">
            <v>0</v>
          </cell>
        </row>
        <row r="3069">
          <cell r="M3069">
            <v>0</v>
          </cell>
          <cell r="N3069">
            <v>0</v>
          </cell>
        </row>
        <row r="3070">
          <cell r="M3070">
            <v>0</v>
          </cell>
          <cell r="N3070">
            <v>0</v>
          </cell>
        </row>
        <row r="3071">
          <cell r="M3071">
            <v>0</v>
          </cell>
          <cell r="N3071">
            <v>0</v>
          </cell>
        </row>
        <row r="3072">
          <cell r="M3072">
            <v>0</v>
          </cell>
          <cell r="N3072">
            <v>0</v>
          </cell>
        </row>
        <row r="3073">
          <cell r="M3073">
            <v>0</v>
          </cell>
          <cell r="N3073">
            <v>0</v>
          </cell>
        </row>
        <row r="3075">
          <cell r="M3075">
            <v>0</v>
          </cell>
          <cell r="N3075">
            <v>0</v>
          </cell>
        </row>
        <row r="3076">
          <cell r="M3076">
            <v>0</v>
          </cell>
          <cell r="N3076">
            <v>0</v>
          </cell>
        </row>
        <row r="3077">
          <cell r="M3077">
            <v>0</v>
          </cell>
          <cell r="N3077">
            <v>0</v>
          </cell>
        </row>
        <row r="3078">
          <cell r="M3078">
            <v>0</v>
          </cell>
          <cell r="N3078">
            <v>0</v>
          </cell>
        </row>
        <row r="3079">
          <cell r="M3079">
            <v>0</v>
          </cell>
          <cell r="N3079">
            <v>0</v>
          </cell>
        </row>
        <row r="3080">
          <cell r="M3080">
            <v>0</v>
          </cell>
          <cell r="N3080">
            <v>0</v>
          </cell>
        </row>
        <row r="3081">
          <cell r="M3081">
            <v>0</v>
          </cell>
          <cell r="N3081">
            <v>0</v>
          </cell>
        </row>
        <row r="3082">
          <cell r="M3082">
            <v>0</v>
          </cell>
          <cell r="N3082">
            <v>0</v>
          </cell>
        </row>
        <row r="3083">
          <cell r="M3083">
            <v>0</v>
          </cell>
          <cell r="N3083">
            <v>0</v>
          </cell>
        </row>
        <row r="3084">
          <cell r="M3084">
            <v>0</v>
          </cell>
          <cell r="N3084">
            <v>0</v>
          </cell>
        </row>
        <row r="3085">
          <cell r="M3085">
            <v>0</v>
          </cell>
          <cell r="N3085">
            <v>0</v>
          </cell>
        </row>
        <row r="3086">
          <cell r="I3086">
            <v>0</v>
          </cell>
          <cell r="J3086">
            <v>0</v>
          </cell>
          <cell r="K3086">
            <v>0</v>
          </cell>
          <cell r="L3086">
            <v>0</v>
          </cell>
          <cell r="M3086">
            <v>0</v>
          </cell>
          <cell r="N3086">
            <v>0</v>
          </cell>
        </row>
        <row r="3087">
          <cell r="M3087">
            <v>0</v>
          </cell>
          <cell r="N3087">
            <v>0</v>
          </cell>
        </row>
        <row r="3088">
          <cell r="M3088">
            <v>0</v>
          </cell>
          <cell r="N3088">
            <v>0</v>
          </cell>
        </row>
        <row r="3089">
          <cell r="M3089">
            <v>0</v>
          </cell>
          <cell r="N3089">
            <v>0</v>
          </cell>
        </row>
        <row r="3090">
          <cell r="M3090">
            <v>0</v>
          </cell>
          <cell r="N3090">
            <v>0</v>
          </cell>
        </row>
        <row r="3091">
          <cell r="M3091">
            <v>0</v>
          </cell>
          <cell r="N3091">
            <v>0</v>
          </cell>
        </row>
        <row r="3092">
          <cell r="M3092">
            <v>0</v>
          </cell>
          <cell r="N3092">
            <v>0</v>
          </cell>
        </row>
        <row r="3093">
          <cell r="M3093">
            <v>0</v>
          </cell>
          <cell r="N3093">
            <v>0</v>
          </cell>
        </row>
        <row r="3094">
          <cell r="M3094">
            <v>0</v>
          </cell>
          <cell r="N3094">
            <v>0</v>
          </cell>
        </row>
        <row r="3095">
          <cell r="M3095">
            <v>0</v>
          </cell>
          <cell r="N3095">
            <v>0</v>
          </cell>
        </row>
        <row r="3098">
          <cell r="M3098">
            <v>0</v>
          </cell>
          <cell r="N3098">
            <v>0</v>
          </cell>
        </row>
        <row r="3099">
          <cell r="M3099">
            <v>0</v>
          </cell>
          <cell r="N3099">
            <v>0</v>
          </cell>
        </row>
        <row r="3100">
          <cell r="M3100">
            <v>0</v>
          </cell>
          <cell r="N3100">
            <v>0</v>
          </cell>
        </row>
        <row r="3101">
          <cell r="M3101">
            <v>0</v>
          </cell>
          <cell r="N3101">
            <v>0</v>
          </cell>
        </row>
        <row r="3102">
          <cell r="M3102">
            <v>0</v>
          </cell>
          <cell r="N3102">
            <v>0</v>
          </cell>
        </row>
        <row r="3103">
          <cell r="I3103" t="str">
            <v>O.E. 2.4</v>
          </cell>
          <cell r="J3103" t="str">
            <v>Suministro, transporte e instalación de materiales para salida eléctrica de interruptor doble de alumbrado. Incluye ducto EMT 3/4", caja metálica galvanizada 4"x4" con tapa suplemento galvanizada , adaptadores, curvas, conductores 12 AWG-CU-LSHF-90ºC, conectores de conexión y empalme, tornillos, obra civil y demás elementos y accesorios para su correcta instalación y funcionamiento. (salida promedio 4 m). SIN APARATO</v>
          </cell>
          <cell r="K3103" t="str">
            <v>un</v>
          </cell>
          <cell r="L3103">
            <v>111129</v>
          </cell>
          <cell r="M3103">
            <v>75751.829999999987</v>
          </cell>
          <cell r="N3103">
            <v>25866.535714285714</v>
          </cell>
          <cell r="O3103">
            <v>7007.6124999999993</v>
          </cell>
          <cell r="P3103">
            <v>2502.732</v>
          </cell>
          <cell r="Q3103">
            <v>0</v>
          </cell>
          <cell r="R3103" t="e">
            <v>#N/A</v>
          </cell>
          <cell r="S3103">
            <v>0.14285714285714285</v>
          </cell>
        </row>
        <row r="3104">
          <cell r="M3104">
            <v>0</v>
          </cell>
          <cell r="N3104">
            <v>0</v>
          </cell>
          <cell r="R3104">
            <v>0</v>
          </cell>
        </row>
        <row r="3105">
          <cell r="M3105">
            <v>0</v>
          </cell>
          <cell r="N3105">
            <v>0</v>
          </cell>
          <cell r="R3105">
            <v>0</v>
          </cell>
        </row>
        <row r="3106">
          <cell r="M3106">
            <v>0</v>
          </cell>
          <cell r="N3106">
            <v>0</v>
          </cell>
          <cell r="R3106" t="e">
            <v>#N/A</v>
          </cell>
        </row>
        <row r="3107">
          <cell r="M3107">
            <v>0</v>
          </cell>
          <cell r="N3107">
            <v>0</v>
          </cell>
          <cell r="R3107" t="e">
            <v>#N/A</v>
          </cell>
        </row>
        <row r="3108">
          <cell r="M3108">
            <v>0</v>
          </cell>
          <cell r="N3108">
            <v>0</v>
          </cell>
          <cell r="R3108" t="e">
            <v>#N/A</v>
          </cell>
        </row>
        <row r="3109">
          <cell r="M3109">
            <v>0</v>
          </cell>
          <cell r="N3109">
            <v>0</v>
          </cell>
          <cell r="R3109" t="e">
            <v>#N/A</v>
          </cell>
        </row>
        <row r="3110">
          <cell r="M3110">
            <v>0</v>
          </cell>
          <cell r="N3110">
            <v>0</v>
          </cell>
          <cell r="R3110" t="e">
            <v>#N/A</v>
          </cell>
        </row>
        <row r="3111">
          <cell r="M3111">
            <v>0</v>
          </cell>
          <cell r="N3111">
            <v>0</v>
          </cell>
          <cell r="R3111" t="e">
            <v>#N/A</v>
          </cell>
        </row>
        <row r="3112">
          <cell r="M3112">
            <v>0</v>
          </cell>
          <cell r="N3112">
            <v>0</v>
          </cell>
          <cell r="R3112" t="e">
            <v>#N/A</v>
          </cell>
        </row>
        <row r="3113">
          <cell r="M3113">
            <v>0</v>
          </cell>
          <cell r="N3113">
            <v>0</v>
          </cell>
          <cell r="R3113" t="e">
            <v>#N/A</v>
          </cell>
        </row>
        <row r="3114">
          <cell r="M3114">
            <v>0</v>
          </cell>
          <cell r="N3114">
            <v>0</v>
          </cell>
          <cell r="R3114" t="e">
            <v>#N/A</v>
          </cell>
        </row>
        <row r="3115">
          <cell r="M3115">
            <v>0</v>
          </cell>
          <cell r="N3115">
            <v>0</v>
          </cell>
          <cell r="R3115" t="e">
            <v>#N/A</v>
          </cell>
        </row>
        <row r="3116">
          <cell r="M3116">
            <v>0</v>
          </cell>
          <cell r="N3116">
            <v>0</v>
          </cell>
          <cell r="R3116" t="e">
            <v>#N/A</v>
          </cell>
        </row>
        <row r="3117">
          <cell r="M3117">
            <v>0</v>
          </cell>
          <cell r="N3117">
            <v>0</v>
          </cell>
          <cell r="R3117" t="e">
            <v>#N/A</v>
          </cell>
        </row>
        <row r="3118">
          <cell r="M3118">
            <v>0</v>
          </cell>
          <cell r="N3118">
            <v>0</v>
          </cell>
          <cell r="R3118" t="e">
            <v>#N/A</v>
          </cell>
        </row>
        <row r="3119">
          <cell r="M3119">
            <v>0</v>
          </cell>
          <cell r="N3119">
            <v>0</v>
          </cell>
          <cell r="R3119" t="e">
            <v>#N/A</v>
          </cell>
        </row>
        <row r="3120">
          <cell r="M3120">
            <v>0</v>
          </cell>
          <cell r="N3120">
            <v>0</v>
          </cell>
          <cell r="R3120" t="e">
            <v>#N/A</v>
          </cell>
        </row>
        <row r="3121">
          <cell r="M3121">
            <v>0</v>
          </cell>
          <cell r="N3121">
            <v>0</v>
          </cell>
          <cell r="R3121" t="e">
            <v>#N/A</v>
          </cell>
        </row>
        <row r="3122">
          <cell r="M3122">
            <v>0</v>
          </cell>
          <cell r="N3122">
            <v>0</v>
          </cell>
        </row>
        <row r="3123">
          <cell r="M3123">
            <v>0</v>
          </cell>
          <cell r="N3123">
            <v>0</v>
          </cell>
        </row>
        <row r="3124">
          <cell r="M3124">
            <v>0</v>
          </cell>
          <cell r="N3124">
            <v>0</v>
          </cell>
        </row>
        <row r="3125">
          <cell r="M3125">
            <v>0</v>
          </cell>
          <cell r="N3125">
            <v>0</v>
          </cell>
        </row>
        <row r="3126">
          <cell r="M3126">
            <v>0</v>
          </cell>
          <cell r="N3126">
            <v>0</v>
          </cell>
        </row>
        <row r="3127">
          <cell r="M3127">
            <v>0</v>
          </cell>
          <cell r="N3127">
            <v>0</v>
          </cell>
        </row>
        <row r="3128">
          <cell r="M3128">
            <v>0</v>
          </cell>
          <cell r="N3128">
            <v>0</v>
          </cell>
        </row>
        <row r="3129">
          <cell r="M3129">
            <v>0</v>
          </cell>
          <cell r="N3129">
            <v>0</v>
          </cell>
        </row>
        <row r="3130">
          <cell r="M3130">
            <v>0</v>
          </cell>
          <cell r="N3130">
            <v>0</v>
          </cell>
        </row>
        <row r="3131">
          <cell r="M3131">
            <v>0</v>
          </cell>
          <cell r="N3131">
            <v>0</v>
          </cell>
        </row>
        <row r="3132">
          <cell r="M3132">
            <v>0</v>
          </cell>
          <cell r="N3132">
            <v>0</v>
          </cell>
        </row>
        <row r="3133">
          <cell r="M3133">
            <v>0</v>
          </cell>
          <cell r="N3133">
            <v>0</v>
          </cell>
        </row>
        <row r="3134">
          <cell r="M3134">
            <v>0</v>
          </cell>
          <cell r="N3134">
            <v>0</v>
          </cell>
        </row>
        <row r="3135">
          <cell r="M3135">
            <v>0</v>
          </cell>
          <cell r="N3135">
            <v>0</v>
          </cell>
        </row>
        <row r="3136">
          <cell r="M3136">
            <v>0</v>
          </cell>
          <cell r="N3136">
            <v>0</v>
          </cell>
        </row>
        <row r="3137">
          <cell r="M3137">
            <v>0</v>
          </cell>
          <cell r="N3137">
            <v>0</v>
          </cell>
        </row>
        <row r="3139">
          <cell r="M3139">
            <v>0</v>
          </cell>
          <cell r="N3139">
            <v>0</v>
          </cell>
        </row>
        <row r="3140">
          <cell r="M3140">
            <v>0</v>
          </cell>
          <cell r="N3140">
            <v>0</v>
          </cell>
        </row>
        <row r="3141">
          <cell r="M3141">
            <v>0</v>
          </cell>
          <cell r="N3141">
            <v>0</v>
          </cell>
        </row>
        <row r="3142">
          <cell r="M3142">
            <v>0</v>
          </cell>
          <cell r="N3142">
            <v>0</v>
          </cell>
        </row>
        <row r="3143">
          <cell r="M3143">
            <v>0</v>
          </cell>
          <cell r="N3143">
            <v>0</v>
          </cell>
        </row>
        <row r="3144">
          <cell r="M3144">
            <v>0</v>
          </cell>
          <cell r="N3144">
            <v>0</v>
          </cell>
        </row>
        <row r="3145">
          <cell r="M3145">
            <v>0</v>
          </cell>
          <cell r="N3145">
            <v>0</v>
          </cell>
        </row>
        <row r="3146">
          <cell r="M3146">
            <v>0</v>
          </cell>
          <cell r="N3146">
            <v>0</v>
          </cell>
        </row>
        <row r="3147">
          <cell r="M3147">
            <v>0</v>
          </cell>
          <cell r="N3147">
            <v>0</v>
          </cell>
        </row>
        <row r="3148">
          <cell r="M3148">
            <v>0</v>
          </cell>
          <cell r="N3148">
            <v>0</v>
          </cell>
        </row>
        <row r="3149">
          <cell r="M3149">
            <v>0</v>
          </cell>
          <cell r="N3149">
            <v>0</v>
          </cell>
        </row>
        <row r="3150">
          <cell r="I3150">
            <v>0</v>
          </cell>
          <cell r="J3150">
            <v>0</v>
          </cell>
          <cell r="K3150">
            <v>0</v>
          </cell>
          <cell r="L3150">
            <v>0</v>
          </cell>
          <cell r="M3150">
            <v>0</v>
          </cell>
          <cell r="N3150">
            <v>0</v>
          </cell>
        </row>
        <row r="3151">
          <cell r="M3151">
            <v>0</v>
          </cell>
          <cell r="N3151">
            <v>0</v>
          </cell>
        </row>
        <row r="3152">
          <cell r="M3152">
            <v>0</v>
          </cell>
          <cell r="N3152">
            <v>0</v>
          </cell>
        </row>
        <row r="3153">
          <cell r="M3153">
            <v>0</v>
          </cell>
          <cell r="N3153">
            <v>0</v>
          </cell>
        </row>
        <row r="3154">
          <cell r="M3154">
            <v>0</v>
          </cell>
          <cell r="N3154">
            <v>0</v>
          </cell>
        </row>
        <row r="3155">
          <cell r="M3155">
            <v>0</v>
          </cell>
          <cell r="N3155">
            <v>0</v>
          </cell>
        </row>
        <row r="3156">
          <cell r="M3156">
            <v>0</v>
          </cell>
          <cell r="N3156">
            <v>0</v>
          </cell>
        </row>
        <row r="3157">
          <cell r="M3157">
            <v>0</v>
          </cell>
          <cell r="N3157">
            <v>0</v>
          </cell>
        </row>
        <row r="3158">
          <cell r="M3158">
            <v>0</v>
          </cell>
          <cell r="N3158">
            <v>0</v>
          </cell>
        </row>
        <row r="3159">
          <cell r="M3159">
            <v>0</v>
          </cell>
          <cell r="N3159">
            <v>0</v>
          </cell>
        </row>
        <row r="3162">
          <cell r="M3162">
            <v>0</v>
          </cell>
          <cell r="N3162">
            <v>0</v>
          </cell>
        </row>
        <row r="3163">
          <cell r="M3163">
            <v>0</v>
          </cell>
          <cell r="N3163">
            <v>0</v>
          </cell>
        </row>
        <row r="3164">
          <cell r="M3164">
            <v>0</v>
          </cell>
          <cell r="N3164">
            <v>0</v>
          </cell>
        </row>
        <row r="3165">
          <cell r="M3165">
            <v>0</v>
          </cell>
          <cell r="N3165">
            <v>0</v>
          </cell>
        </row>
        <row r="3166">
          <cell r="M3166">
            <v>0</v>
          </cell>
          <cell r="N3166">
            <v>0</v>
          </cell>
        </row>
        <row r="3167">
          <cell r="I3167" t="str">
            <v>O.E. 2.5</v>
          </cell>
          <cell r="J3167" t="str">
            <v>Suministro, transporte e instalación de materiales para salida eléctrica de interruptor triple de alumbrado. Incluye ducto EMT 3/4", caja metálica galvanizada 4"x4" con tapa suplemento galvanizada , adaptadores, curvas, conductores 12 AWG-CU-LSHF-90ºC, conectores de conexión y empalme, tornillos, obra civil y demás elementos y accesorios para su correcta instalación y funcionamiento. (salida promedio 4 m). SIN APARATO</v>
          </cell>
          <cell r="K3167" t="str">
            <v>un</v>
          </cell>
          <cell r="L3167">
            <v>120539</v>
          </cell>
          <cell r="M3167">
            <v>85161.755000000005</v>
          </cell>
          <cell r="N3167">
            <v>25866.535714285714</v>
          </cell>
          <cell r="O3167">
            <v>7007.6124999999993</v>
          </cell>
          <cell r="P3167">
            <v>2502.732</v>
          </cell>
          <cell r="Q3167">
            <v>0</v>
          </cell>
          <cell r="R3167" t="e">
            <v>#N/A</v>
          </cell>
          <cell r="S3167">
            <v>0.14285714285714285</v>
          </cell>
        </row>
        <row r="3168">
          <cell r="M3168">
            <v>0</v>
          </cell>
          <cell r="N3168">
            <v>0</v>
          </cell>
          <cell r="R3168">
            <v>0</v>
          </cell>
        </row>
        <row r="3169">
          <cell r="M3169">
            <v>0</v>
          </cell>
          <cell r="N3169">
            <v>0</v>
          </cell>
          <cell r="R3169">
            <v>0</v>
          </cell>
        </row>
        <row r="3170">
          <cell r="M3170">
            <v>0</v>
          </cell>
          <cell r="N3170">
            <v>0</v>
          </cell>
          <cell r="R3170" t="e">
            <v>#N/A</v>
          </cell>
        </row>
        <row r="3171">
          <cell r="M3171">
            <v>0</v>
          </cell>
          <cell r="N3171">
            <v>0</v>
          </cell>
          <cell r="R3171" t="e">
            <v>#N/A</v>
          </cell>
        </row>
        <row r="3172">
          <cell r="M3172">
            <v>0</v>
          </cell>
          <cell r="N3172">
            <v>0</v>
          </cell>
          <cell r="R3172" t="e">
            <v>#N/A</v>
          </cell>
        </row>
        <row r="3173">
          <cell r="M3173">
            <v>0</v>
          </cell>
          <cell r="N3173">
            <v>0</v>
          </cell>
          <cell r="R3173" t="e">
            <v>#N/A</v>
          </cell>
        </row>
        <row r="3174">
          <cell r="M3174">
            <v>0</v>
          </cell>
          <cell r="N3174">
            <v>0</v>
          </cell>
          <cell r="R3174" t="e">
            <v>#N/A</v>
          </cell>
        </row>
        <row r="3175">
          <cell r="M3175">
            <v>0</v>
          </cell>
          <cell r="N3175">
            <v>0</v>
          </cell>
          <cell r="R3175" t="e">
            <v>#N/A</v>
          </cell>
        </row>
        <row r="3176">
          <cell r="M3176">
            <v>0</v>
          </cell>
          <cell r="N3176">
            <v>0</v>
          </cell>
          <cell r="R3176" t="e">
            <v>#N/A</v>
          </cell>
        </row>
        <row r="3177">
          <cell r="M3177">
            <v>0</v>
          </cell>
          <cell r="N3177">
            <v>0</v>
          </cell>
          <cell r="R3177" t="e">
            <v>#N/A</v>
          </cell>
        </row>
        <row r="3178">
          <cell r="M3178">
            <v>0</v>
          </cell>
          <cell r="N3178">
            <v>0</v>
          </cell>
          <cell r="R3178" t="e">
            <v>#N/A</v>
          </cell>
        </row>
        <row r="3179">
          <cell r="M3179">
            <v>0</v>
          </cell>
          <cell r="N3179">
            <v>0</v>
          </cell>
          <cell r="R3179" t="e">
            <v>#N/A</v>
          </cell>
        </row>
        <row r="3180">
          <cell r="M3180">
            <v>0</v>
          </cell>
          <cell r="N3180">
            <v>0</v>
          </cell>
          <cell r="R3180" t="e">
            <v>#N/A</v>
          </cell>
        </row>
        <row r="3181">
          <cell r="M3181">
            <v>0</v>
          </cell>
          <cell r="N3181">
            <v>0</v>
          </cell>
          <cell r="R3181" t="e">
            <v>#N/A</v>
          </cell>
        </row>
        <row r="3182">
          <cell r="M3182">
            <v>0</v>
          </cell>
          <cell r="N3182">
            <v>0</v>
          </cell>
          <cell r="R3182" t="e">
            <v>#N/A</v>
          </cell>
        </row>
        <row r="3183">
          <cell r="M3183">
            <v>0</v>
          </cell>
          <cell r="N3183">
            <v>0</v>
          </cell>
          <cell r="R3183" t="e">
            <v>#N/A</v>
          </cell>
        </row>
        <row r="3184">
          <cell r="M3184">
            <v>0</v>
          </cell>
          <cell r="N3184">
            <v>0</v>
          </cell>
          <cell r="R3184" t="e">
            <v>#N/A</v>
          </cell>
        </row>
        <row r="3185">
          <cell r="M3185">
            <v>0</v>
          </cell>
          <cell r="N3185">
            <v>0</v>
          </cell>
          <cell r="R3185" t="e">
            <v>#N/A</v>
          </cell>
        </row>
        <row r="3186">
          <cell r="M3186">
            <v>0</v>
          </cell>
          <cell r="N3186">
            <v>0</v>
          </cell>
        </row>
        <row r="3187">
          <cell r="M3187">
            <v>0</v>
          </cell>
          <cell r="N3187">
            <v>0</v>
          </cell>
        </row>
        <row r="3188">
          <cell r="M3188">
            <v>0</v>
          </cell>
          <cell r="N3188">
            <v>0</v>
          </cell>
        </row>
        <row r="3189">
          <cell r="M3189">
            <v>0</v>
          </cell>
          <cell r="N3189">
            <v>0</v>
          </cell>
        </row>
        <row r="3190">
          <cell r="M3190">
            <v>0</v>
          </cell>
          <cell r="N3190">
            <v>0</v>
          </cell>
        </row>
        <row r="3191">
          <cell r="M3191">
            <v>0</v>
          </cell>
          <cell r="N3191">
            <v>0</v>
          </cell>
        </row>
        <row r="3192">
          <cell r="M3192">
            <v>0</v>
          </cell>
          <cell r="N3192">
            <v>0</v>
          </cell>
        </row>
        <row r="3193">
          <cell r="M3193">
            <v>0</v>
          </cell>
          <cell r="N3193">
            <v>0</v>
          </cell>
        </row>
        <row r="3194">
          <cell r="M3194">
            <v>0</v>
          </cell>
          <cell r="N3194">
            <v>0</v>
          </cell>
        </row>
        <row r="3195">
          <cell r="M3195">
            <v>0</v>
          </cell>
          <cell r="N3195">
            <v>0</v>
          </cell>
        </row>
        <row r="3196">
          <cell r="M3196">
            <v>0</v>
          </cell>
          <cell r="N3196">
            <v>0</v>
          </cell>
        </row>
        <row r="3197">
          <cell r="M3197">
            <v>0</v>
          </cell>
          <cell r="N3197">
            <v>0</v>
          </cell>
        </row>
        <row r="3198">
          <cell r="M3198">
            <v>0</v>
          </cell>
          <cell r="N3198">
            <v>0</v>
          </cell>
        </row>
        <row r="3199">
          <cell r="M3199">
            <v>0</v>
          </cell>
          <cell r="N3199">
            <v>0</v>
          </cell>
        </row>
        <row r="3200">
          <cell r="M3200">
            <v>0</v>
          </cell>
          <cell r="N3200">
            <v>0</v>
          </cell>
        </row>
        <row r="3201">
          <cell r="M3201">
            <v>0</v>
          </cell>
          <cell r="N3201">
            <v>0</v>
          </cell>
        </row>
        <row r="3203">
          <cell r="M3203">
            <v>0</v>
          </cell>
          <cell r="N3203">
            <v>0</v>
          </cell>
        </row>
        <row r="3204">
          <cell r="M3204">
            <v>0</v>
          </cell>
          <cell r="N3204">
            <v>0</v>
          </cell>
        </row>
        <row r="3205">
          <cell r="M3205">
            <v>0</v>
          </cell>
          <cell r="N3205">
            <v>0</v>
          </cell>
        </row>
        <row r="3206">
          <cell r="M3206">
            <v>0</v>
          </cell>
          <cell r="N3206">
            <v>0</v>
          </cell>
        </row>
        <row r="3207">
          <cell r="M3207">
            <v>0</v>
          </cell>
          <cell r="N3207">
            <v>0</v>
          </cell>
        </row>
        <row r="3208">
          <cell r="M3208">
            <v>0</v>
          </cell>
          <cell r="N3208">
            <v>0</v>
          </cell>
        </row>
        <row r="3209">
          <cell r="M3209">
            <v>0</v>
          </cell>
          <cell r="N3209">
            <v>0</v>
          </cell>
        </row>
        <row r="3210">
          <cell r="M3210">
            <v>0</v>
          </cell>
          <cell r="N3210">
            <v>0</v>
          </cell>
        </row>
        <row r="3211">
          <cell r="M3211">
            <v>0</v>
          </cell>
          <cell r="N3211">
            <v>0</v>
          </cell>
        </row>
        <row r="3212">
          <cell r="M3212">
            <v>0</v>
          </cell>
          <cell r="N3212">
            <v>0</v>
          </cell>
        </row>
        <row r="3213">
          <cell r="M3213">
            <v>0</v>
          </cell>
          <cell r="N3213">
            <v>0</v>
          </cell>
        </row>
        <row r="3214">
          <cell r="I3214">
            <v>0</v>
          </cell>
          <cell r="J3214">
            <v>0</v>
          </cell>
          <cell r="K3214">
            <v>0</v>
          </cell>
          <cell r="L3214">
            <v>0</v>
          </cell>
          <cell r="M3214">
            <v>0</v>
          </cell>
          <cell r="N3214">
            <v>0</v>
          </cell>
        </row>
        <row r="3215">
          <cell r="M3215">
            <v>0</v>
          </cell>
          <cell r="N3215">
            <v>0</v>
          </cell>
        </row>
        <row r="3216">
          <cell r="M3216">
            <v>0</v>
          </cell>
          <cell r="N3216">
            <v>0</v>
          </cell>
        </row>
        <row r="3217">
          <cell r="M3217">
            <v>0</v>
          </cell>
          <cell r="N3217">
            <v>0</v>
          </cell>
        </row>
        <row r="3218">
          <cell r="M3218">
            <v>0</v>
          </cell>
          <cell r="N3218">
            <v>0</v>
          </cell>
        </row>
        <row r="3219">
          <cell r="M3219">
            <v>0</v>
          </cell>
          <cell r="N3219">
            <v>0</v>
          </cell>
        </row>
        <row r="3220">
          <cell r="M3220">
            <v>0</v>
          </cell>
          <cell r="N3220">
            <v>0</v>
          </cell>
        </row>
        <row r="3221">
          <cell r="M3221">
            <v>0</v>
          </cell>
          <cell r="N3221">
            <v>0</v>
          </cell>
        </row>
        <row r="3222">
          <cell r="M3222">
            <v>0</v>
          </cell>
          <cell r="N3222">
            <v>0</v>
          </cell>
        </row>
        <row r="3223">
          <cell r="M3223">
            <v>0</v>
          </cell>
          <cell r="N3223">
            <v>0</v>
          </cell>
        </row>
        <row r="3226">
          <cell r="M3226">
            <v>0</v>
          </cell>
          <cell r="N3226">
            <v>0</v>
          </cell>
        </row>
        <row r="3227">
          <cell r="M3227">
            <v>0</v>
          </cell>
          <cell r="N3227">
            <v>0</v>
          </cell>
        </row>
        <row r="3228">
          <cell r="M3228">
            <v>0</v>
          </cell>
          <cell r="N3228">
            <v>0</v>
          </cell>
        </row>
        <row r="3229">
          <cell r="M3229">
            <v>0</v>
          </cell>
          <cell r="N3229">
            <v>0</v>
          </cell>
        </row>
        <row r="3230">
          <cell r="M3230">
            <v>0</v>
          </cell>
          <cell r="N3230">
            <v>0</v>
          </cell>
        </row>
        <row r="3231">
          <cell r="I3231" t="str">
            <v>O.E. 2.6</v>
          </cell>
          <cell r="J3231" t="str">
            <v>Suministro, transporte e instalación de materiales para salida eléctrica de sensor control de iluminacion. Incluye ducto EMT 3/4", caja metálica galvanizada 4"x4" con tapa suplemento galvanizada , adaptadores, curvas, conductores 12 AWG-CU-LSHF-90ºC, cable UTP categoria 6 apantallado para señal de control conectores de conexión y empalme, tornillos, obra civil y demás elementos y accesorios para su correcta instalación y funcionamiento. (salida promedio 4 m). SIN APARATO</v>
          </cell>
          <cell r="K3231" t="str">
            <v>un</v>
          </cell>
          <cell r="L3231">
            <v>132077</v>
          </cell>
          <cell r="M3231">
            <v>96843.402949770389</v>
          </cell>
          <cell r="N3231">
            <v>25866.535714285714</v>
          </cell>
          <cell r="O3231">
            <v>6864.7553571428562</v>
          </cell>
          <cell r="P3231">
            <v>2502.732</v>
          </cell>
          <cell r="Q3231">
            <v>0</v>
          </cell>
          <cell r="R3231" t="e">
            <v>#REF!</v>
          </cell>
          <cell r="S3231">
            <v>0.14285714285714285</v>
          </cell>
        </row>
        <row r="3232">
          <cell r="M3232">
            <v>0</v>
          </cell>
          <cell r="N3232">
            <v>0</v>
          </cell>
          <cell r="R3232">
            <v>0</v>
          </cell>
        </row>
        <row r="3233">
          <cell r="M3233">
            <v>0</v>
          </cell>
          <cell r="N3233">
            <v>0</v>
          </cell>
          <cell r="R3233">
            <v>0</v>
          </cell>
        </row>
        <row r="3234">
          <cell r="M3234">
            <v>0</v>
          </cell>
          <cell r="N3234">
            <v>0</v>
          </cell>
          <cell r="R3234" t="e">
            <v>#REF!</v>
          </cell>
        </row>
        <row r="3235">
          <cell r="M3235">
            <v>0</v>
          </cell>
          <cell r="N3235">
            <v>0</v>
          </cell>
          <cell r="R3235" t="e">
            <v>#REF!</v>
          </cell>
        </row>
        <row r="3236">
          <cell r="M3236">
            <v>0</v>
          </cell>
          <cell r="N3236">
            <v>0</v>
          </cell>
          <cell r="R3236" t="e">
            <v>#REF!</v>
          </cell>
        </row>
        <row r="3237">
          <cell r="M3237">
            <v>0</v>
          </cell>
          <cell r="N3237">
            <v>0</v>
          </cell>
          <cell r="R3237" t="e">
            <v>#REF!</v>
          </cell>
        </row>
        <row r="3238">
          <cell r="M3238">
            <v>0</v>
          </cell>
          <cell r="N3238">
            <v>0</v>
          </cell>
          <cell r="R3238" t="e">
            <v>#REF!</v>
          </cell>
        </row>
        <row r="3239">
          <cell r="M3239">
            <v>0</v>
          </cell>
          <cell r="N3239">
            <v>0</v>
          </cell>
          <cell r="R3239" t="e">
            <v>#REF!</v>
          </cell>
        </row>
        <row r="3240">
          <cell r="M3240">
            <v>0</v>
          </cell>
          <cell r="N3240">
            <v>0</v>
          </cell>
          <cell r="R3240" t="e">
            <v>#REF!</v>
          </cell>
        </row>
        <row r="3241">
          <cell r="M3241">
            <v>0</v>
          </cell>
          <cell r="N3241">
            <v>0</v>
          </cell>
          <cell r="R3241" t="e">
            <v>#REF!</v>
          </cell>
        </row>
        <row r="3242">
          <cell r="M3242">
            <v>0</v>
          </cell>
          <cell r="N3242">
            <v>0</v>
          </cell>
          <cell r="R3242" t="e">
            <v>#REF!</v>
          </cell>
        </row>
        <row r="3243">
          <cell r="M3243">
            <v>0</v>
          </cell>
          <cell r="N3243">
            <v>0</v>
          </cell>
          <cell r="R3243" t="e">
            <v>#REF!</v>
          </cell>
        </row>
        <row r="3244">
          <cell r="M3244">
            <v>0</v>
          </cell>
          <cell r="N3244">
            <v>0</v>
          </cell>
          <cell r="R3244" t="e">
            <v>#REF!</v>
          </cell>
        </row>
        <row r="3245">
          <cell r="M3245">
            <v>0</v>
          </cell>
          <cell r="N3245">
            <v>0</v>
          </cell>
          <cell r="R3245" t="e">
            <v>#REF!</v>
          </cell>
        </row>
        <row r="3246">
          <cell r="M3246">
            <v>0</v>
          </cell>
          <cell r="N3246">
            <v>0</v>
          </cell>
          <cell r="R3246" t="e">
            <v>#REF!</v>
          </cell>
        </row>
        <row r="3247">
          <cell r="M3247">
            <v>0</v>
          </cell>
          <cell r="N3247">
            <v>0</v>
          </cell>
          <cell r="R3247" t="e">
            <v>#REF!</v>
          </cell>
        </row>
        <row r="3248">
          <cell r="M3248">
            <v>0</v>
          </cell>
          <cell r="N3248">
            <v>0</v>
          </cell>
          <cell r="R3248" t="e">
            <v>#REF!</v>
          </cell>
        </row>
        <row r="3249">
          <cell r="M3249">
            <v>0</v>
          </cell>
          <cell r="N3249">
            <v>0</v>
          </cell>
          <cell r="R3249" t="e">
            <v>#REF!</v>
          </cell>
        </row>
        <row r="3250">
          <cell r="M3250">
            <v>0</v>
          </cell>
          <cell r="N3250">
            <v>0</v>
          </cell>
        </row>
        <row r="3251">
          <cell r="M3251">
            <v>0</v>
          </cell>
          <cell r="N3251">
            <v>0</v>
          </cell>
        </row>
        <row r="3252">
          <cell r="M3252">
            <v>0</v>
          </cell>
          <cell r="N3252">
            <v>0</v>
          </cell>
        </row>
        <row r="3253">
          <cell r="M3253">
            <v>0</v>
          </cell>
          <cell r="N3253">
            <v>0</v>
          </cell>
        </row>
        <row r="3254">
          <cell r="M3254">
            <v>0</v>
          </cell>
          <cell r="N3254">
            <v>0</v>
          </cell>
        </row>
        <row r="3255">
          <cell r="M3255">
            <v>0</v>
          </cell>
          <cell r="N3255">
            <v>0</v>
          </cell>
        </row>
        <row r="3256">
          <cell r="M3256">
            <v>0</v>
          </cell>
          <cell r="N3256">
            <v>0</v>
          </cell>
        </row>
        <row r="3257">
          <cell r="M3257">
            <v>0</v>
          </cell>
          <cell r="N3257">
            <v>0</v>
          </cell>
        </row>
        <row r="3258">
          <cell r="M3258">
            <v>0</v>
          </cell>
          <cell r="N3258">
            <v>0</v>
          </cell>
        </row>
        <row r="3259">
          <cell r="M3259">
            <v>0</v>
          </cell>
          <cell r="N3259">
            <v>0</v>
          </cell>
        </row>
        <row r="3260">
          <cell r="M3260">
            <v>0</v>
          </cell>
          <cell r="N3260">
            <v>0</v>
          </cell>
        </row>
        <row r="3261">
          <cell r="M3261">
            <v>0</v>
          </cell>
          <cell r="N3261">
            <v>0</v>
          </cell>
        </row>
        <row r="3262">
          <cell r="M3262">
            <v>0</v>
          </cell>
          <cell r="N3262">
            <v>0</v>
          </cell>
        </row>
        <row r="3263">
          <cell r="M3263">
            <v>0</v>
          </cell>
          <cell r="N3263">
            <v>0</v>
          </cell>
        </row>
        <row r="3264">
          <cell r="M3264">
            <v>0</v>
          </cell>
          <cell r="N3264">
            <v>0</v>
          </cell>
        </row>
        <row r="3265">
          <cell r="M3265">
            <v>0</v>
          </cell>
          <cell r="N3265">
            <v>0</v>
          </cell>
        </row>
        <row r="3267">
          <cell r="M3267">
            <v>0</v>
          </cell>
          <cell r="N3267">
            <v>0</v>
          </cell>
        </row>
        <row r="3268">
          <cell r="M3268">
            <v>0</v>
          </cell>
          <cell r="N3268">
            <v>0</v>
          </cell>
        </row>
        <row r="3269">
          <cell r="M3269">
            <v>0</v>
          </cell>
          <cell r="N3269">
            <v>0</v>
          </cell>
        </row>
        <row r="3270">
          <cell r="M3270">
            <v>0</v>
          </cell>
          <cell r="N3270">
            <v>0</v>
          </cell>
        </row>
        <row r="3271">
          <cell r="M3271">
            <v>0</v>
          </cell>
          <cell r="N3271">
            <v>0</v>
          </cell>
        </row>
        <row r="3272">
          <cell r="M3272">
            <v>0</v>
          </cell>
          <cell r="N3272">
            <v>0</v>
          </cell>
        </row>
        <row r="3273">
          <cell r="M3273">
            <v>0</v>
          </cell>
          <cell r="N3273">
            <v>0</v>
          </cell>
        </row>
        <row r="3274">
          <cell r="M3274">
            <v>0</v>
          </cell>
          <cell r="N3274">
            <v>0</v>
          </cell>
        </row>
        <row r="3275">
          <cell r="M3275">
            <v>0</v>
          </cell>
          <cell r="N3275">
            <v>0</v>
          </cell>
        </row>
        <row r="3276">
          <cell r="M3276">
            <v>0</v>
          </cell>
          <cell r="N3276">
            <v>0</v>
          </cell>
        </row>
        <row r="3277">
          <cell r="M3277">
            <v>0</v>
          </cell>
          <cell r="N3277">
            <v>0</v>
          </cell>
        </row>
        <row r="3278">
          <cell r="I3278">
            <v>0</v>
          </cell>
          <cell r="J3278">
            <v>0</v>
          </cell>
          <cell r="K3278">
            <v>0</v>
          </cell>
          <cell r="L3278">
            <v>0</v>
          </cell>
          <cell r="M3278">
            <v>0</v>
          </cell>
          <cell r="N3278">
            <v>0</v>
          </cell>
        </row>
        <row r="3279">
          <cell r="M3279">
            <v>0</v>
          </cell>
          <cell r="N3279">
            <v>0</v>
          </cell>
        </row>
        <row r="3280">
          <cell r="M3280">
            <v>0</v>
          </cell>
          <cell r="N3280">
            <v>0</v>
          </cell>
        </row>
        <row r="3281">
          <cell r="M3281">
            <v>0</v>
          </cell>
          <cell r="N3281">
            <v>0</v>
          </cell>
        </row>
        <row r="3282">
          <cell r="M3282">
            <v>0</v>
          </cell>
          <cell r="N3282">
            <v>0</v>
          </cell>
        </row>
        <row r="3283">
          <cell r="M3283">
            <v>0</v>
          </cell>
          <cell r="N3283">
            <v>0</v>
          </cell>
        </row>
        <row r="3284">
          <cell r="M3284">
            <v>0</v>
          </cell>
          <cell r="N3284">
            <v>0</v>
          </cell>
        </row>
        <row r="3285">
          <cell r="M3285">
            <v>0</v>
          </cell>
          <cell r="N3285">
            <v>0</v>
          </cell>
        </row>
        <row r="3286">
          <cell r="M3286">
            <v>0</v>
          </cell>
          <cell r="N3286">
            <v>0</v>
          </cell>
        </row>
        <row r="3287">
          <cell r="M3287">
            <v>0</v>
          </cell>
          <cell r="N3287">
            <v>0</v>
          </cell>
        </row>
        <row r="3290">
          <cell r="M3290">
            <v>0</v>
          </cell>
          <cell r="N3290">
            <v>0</v>
          </cell>
        </row>
        <row r="3291">
          <cell r="M3291">
            <v>0</v>
          </cell>
          <cell r="N3291">
            <v>0</v>
          </cell>
        </row>
        <row r="3292">
          <cell r="M3292">
            <v>0</v>
          </cell>
          <cell r="N3292">
            <v>0</v>
          </cell>
        </row>
        <row r="3293">
          <cell r="M3293">
            <v>0</v>
          </cell>
          <cell r="N3293">
            <v>0</v>
          </cell>
        </row>
        <row r="3294">
          <cell r="M3294">
            <v>0</v>
          </cell>
          <cell r="N3294">
            <v>0</v>
          </cell>
        </row>
        <row r="3295">
          <cell r="I3295" t="str">
            <v>O.E. 2.7</v>
          </cell>
          <cell r="J3295" t="str">
            <v>Suministro, transporte e instalación de tomacorriente tipo comercial polo a tierra 15A, 120V, incluye marquillado.</v>
          </cell>
          <cell r="K3295" t="str">
            <v>un</v>
          </cell>
          <cell r="L3295">
            <v>30476</v>
          </cell>
          <cell r="M3295">
            <v>12641.012999999999</v>
          </cell>
          <cell r="N3295">
            <v>14485.26</v>
          </cell>
          <cell r="O3295">
            <v>2724.2629999999999</v>
          </cell>
          <cell r="P3295">
            <v>625.90200000000004</v>
          </cell>
          <cell r="Q3295">
            <v>0</v>
          </cell>
          <cell r="R3295" t="e">
            <v>#REF!</v>
          </cell>
          <cell r="S3295">
            <v>0.08</v>
          </cell>
        </row>
        <row r="3296">
          <cell r="M3296">
            <v>0</v>
          </cell>
          <cell r="N3296">
            <v>0</v>
          </cell>
          <cell r="R3296">
            <v>0</v>
          </cell>
        </row>
        <row r="3297">
          <cell r="M3297">
            <v>0</v>
          </cell>
          <cell r="N3297">
            <v>0</v>
          </cell>
          <cell r="R3297">
            <v>0</v>
          </cell>
        </row>
        <row r="3298">
          <cell r="M3298">
            <v>0</v>
          </cell>
          <cell r="N3298">
            <v>0</v>
          </cell>
          <cell r="R3298" t="e">
            <v>#REF!</v>
          </cell>
        </row>
        <row r="3299">
          <cell r="M3299">
            <v>0</v>
          </cell>
          <cell r="N3299">
            <v>0</v>
          </cell>
          <cell r="R3299" t="e">
            <v>#REF!</v>
          </cell>
        </row>
        <row r="3300">
          <cell r="M3300">
            <v>0</v>
          </cell>
          <cell r="N3300">
            <v>0</v>
          </cell>
          <cell r="R3300" t="e">
            <v>#REF!</v>
          </cell>
        </row>
        <row r="3301">
          <cell r="M3301">
            <v>0</v>
          </cell>
          <cell r="N3301">
            <v>0</v>
          </cell>
          <cell r="R3301" t="e">
            <v>#REF!</v>
          </cell>
        </row>
        <row r="3302">
          <cell r="M3302">
            <v>0</v>
          </cell>
          <cell r="N3302">
            <v>0</v>
          </cell>
          <cell r="R3302" t="e">
            <v>#REF!</v>
          </cell>
        </row>
        <row r="3303">
          <cell r="M3303">
            <v>0</v>
          </cell>
          <cell r="N3303">
            <v>0</v>
          </cell>
          <cell r="R3303" t="e">
            <v>#REF!</v>
          </cell>
        </row>
        <row r="3304">
          <cell r="M3304">
            <v>0</v>
          </cell>
          <cell r="N3304">
            <v>0</v>
          </cell>
          <cell r="R3304" t="e">
            <v>#REF!</v>
          </cell>
        </row>
        <row r="3305">
          <cell r="M3305">
            <v>0</v>
          </cell>
          <cell r="N3305">
            <v>0</v>
          </cell>
          <cell r="R3305" t="e">
            <v>#REF!</v>
          </cell>
        </row>
        <row r="3306">
          <cell r="M3306">
            <v>0</v>
          </cell>
          <cell r="N3306">
            <v>0</v>
          </cell>
          <cell r="R3306" t="e">
            <v>#REF!</v>
          </cell>
        </row>
        <row r="3307">
          <cell r="M3307">
            <v>0</v>
          </cell>
          <cell r="N3307">
            <v>0</v>
          </cell>
          <cell r="R3307" t="e">
            <v>#REF!</v>
          </cell>
        </row>
        <row r="3308">
          <cell r="M3308">
            <v>0</v>
          </cell>
          <cell r="N3308">
            <v>0</v>
          </cell>
          <cell r="R3308" t="e">
            <v>#REF!</v>
          </cell>
        </row>
        <row r="3309">
          <cell r="M3309">
            <v>0</v>
          </cell>
          <cell r="N3309">
            <v>0</v>
          </cell>
          <cell r="R3309" t="e">
            <v>#REF!</v>
          </cell>
        </row>
        <row r="3310">
          <cell r="M3310">
            <v>0</v>
          </cell>
          <cell r="N3310">
            <v>0</v>
          </cell>
          <cell r="R3310" t="e">
            <v>#REF!</v>
          </cell>
        </row>
        <row r="3311">
          <cell r="M3311">
            <v>0</v>
          </cell>
          <cell r="N3311">
            <v>0</v>
          </cell>
          <cell r="R3311" t="e">
            <v>#REF!</v>
          </cell>
        </row>
        <row r="3312">
          <cell r="M3312">
            <v>0</v>
          </cell>
          <cell r="N3312">
            <v>0</v>
          </cell>
          <cell r="R3312" t="e">
            <v>#REF!</v>
          </cell>
        </row>
        <row r="3313">
          <cell r="M3313">
            <v>0</v>
          </cell>
          <cell r="N3313">
            <v>0</v>
          </cell>
          <cell r="R3313" t="e">
            <v>#REF!</v>
          </cell>
        </row>
        <row r="3314">
          <cell r="M3314">
            <v>0</v>
          </cell>
          <cell r="N3314">
            <v>0</v>
          </cell>
        </row>
        <row r="3315">
          <cell r="M3315">
            <v>0</v>
          </cell>
          <cell r="N3315">
            <v>0</v>
          </cell>
        </row>
        <row r="3316">
          <cell r="M3316">
            <v>0</v>
          </cell>
          <cell r="N3316">
            <v>0</v>
          </cell>
        </row>
        <row r="3317">
          <cell r="M3317">
            <v>0</v>
          </cell>
          <cell r="N3317">
            <v>0</v>
          </cell>
        </row>
        <row r="3318">
          <cell r="M3318">
            <v>0</v>
          </cell>
          <cell r="N3318">
            <v>0</v>
          </cell>
        </row>
        <row r="3319">
          <cell r="M3319">
            <v>0</v>
          </cell>
          <cell r="N3319">
            <v>0</v>
          </cell>
        </row>
        <row r="3320">
          <cell r="M3320">
            <v>0</v>
          </cell>
          <cell r="N3320">
            <v>0</v>
          </cell>
        </row>
        <row r="3321">
          <cell r="M3321">
            <v>0</v>
          </cell>
          <cell r="N3321">
            <v>0</v>
          </cell>
        </row>
        <row r="3322">
          <cell r="M3322">
            <v>0</v>
          </cell>
          <cell r="N3322">
            <v>0</v>
          </cell>
        </row>
        <row r="3323">
          <cell r="M3323">
            <v>0</v>
          </cell>
          <cell r="N3323">
            <v>0</v>
          </cell>
        </row>
        <row r="3324">
          <cell r="M3324">
            <v>0</v>
          </cell>
          <cell r="N3324">
            <v>0</v>
          </cell>
        </row>
        <row r="3325">
          <cell r="M3325">
            <v>0</v>
          </cell>
          <cell r="N3325">
            <v>0</v>
          </cell>
        </row>
        <row r="3326">
          <cell r="M3326">
            <v>0</v>
          </cell>
          <cell r="N3326">
            <v>0</v>
          </cell>
        </row>
        <row r="3327">
          <cell r="M3327">
            <v>0</v>
          </cell>
          <cell r="N3327">
            <v>0</v>
          </cell>
        </row>
        <row r="3328">
          <cell r="M3328">
            <v>0</v>
          </cell>
          <cell r="N3328">
            <v>0</v>
          </cell>
        </row>
        <row r="3330">
          <cell r="M3330">
            <v>0</v>
          </cell>
          <cell r="N3330">
            <v>0</v>
          </cell>
        </row>
        <row r="3331">
          <cell r="M3331">
            <v>0</v>
          </cell>
          <cell r="N3331">
            <v>0</v>
          </cell>
        </row>
        <row r="3332">
          <cell r="M3332">
            <v>0</v>
          </cell>
          <cell r="N3332">
            <v>0</v>
          </cell>
        </row>
        <row r="3333">
          <cell r="M3333">
            <v>0</v>
          </cell>
          <cell r="N3333">
            <v>0</v>
          </cell>
        </row>
        <row r="3334">
          <cell r="M3334">
            <v>0</v>
          </cell>
          <cell r="N3334">
            <v>0</v>
          </cell>
        </row>
        <row r="3335">
          <cell r="M3335">
            <v>0</v>
          </cell>
          <cell r="N3335">
            <v>0</v>
          </cell>
        </row>
        <row r="3336">
          <cell r="M3336">
            <v>0</v>
          </cell>
          <cell r="N3336">
            <v>0</v>
          </cell>
        </row>
        <row r="3337">
          <cell r="M3337">
            <v>0</v>
          </cell>
          <cell r="N3337">
            <v>0</v>
          </cell>
        </row>
        <row r="3338">
          <cell r="M3338">
            <v>0</v>
          </cell>
          <cell r="N3338">
            <v>0</v>
          </cell>
        </row>
        <row r="3339">
          <cell r="M3339">
            <v>0</v>
          </cell>
          <cell r="N3339">
            <v>0</v>
          </cell>
        </row>
        <row r="3340">
          <cell r="M3340">
            <v>0</v>
          </cell>
          <cell r="N3340">
            <v>0</v>
          </cell>
        </row>
        <row r="3341">
          <cell r="I3341">
            <v>0</v>
          </cell>
          <cell r="J3341">
            <v>0</v>
          </cell>
          <cell r="K3341">
            <v>0</v>
          </cell>
          <cell r="L3341">
            <v>0</v>
          </cell>
          <cell r="M3341">
            <v>0</v>
          </cell>
          <cell r="N3341">
            <v>0</v>
          </cell>
        </row>
        <row r="3342">
          <cell r="M3342">
            <v>0</v>
          </cell>
          <cell r="N3342">
            <v>0</v>
          </cell>
        </row>
        <row r="3343">
          <cell r="M3343">
            <v>0</v>
          </cell>
          <cell r="N3343">
            <v>0</v>
          </cell>
        </row>
        <row r="3344">
          <cell r="M3344">
            <v>0</v>
          </cell>
          <cell r="N3344">
            <v>0</v>
          </cell>
        </row>
        <row r="3345">
          <cell r="M3345">
            <v>0</v>
          </cell>
          <cell r="N3345">
            <v>0</v>
          </cell>
        </row>
        <row r="3346">
          <cell r="M3346">
            <v>0</v>
          </cell>
          <cell r="N3346">
            <v>0</v>
          </cell>
        </row>
        <row r="3347">
          <cell r="M3347">
            <v>0</v>
          </cell>
          <cell r="N3347">
            <v>0</v>
          </cell>
        </row>
        <row r="3348">
          <cell r="M3348">
            <v>0</v>
          </cell>
          <cell r="N3348">
            <v>0</v>
          </cell>
        </row>
        <row r="3349">
          <cell r="M3349">
            <v>0</v>
          </cell>
          <cell r="N3349">
            <v>0</v>
          </cell>
        </row>
        <row r="3350">
          <cell r="M3350">
            <v>0</v>
          </cell>
          <cell r="N3350">
            <v>0</v>
          </cell>
        </row>
        <row r="3353">
          <cell r="M3353">
            <v>0</v>
          </cell>
          <cell r="N3353">
            <v>0</v>
          </cell>
        </row>
        <row r="3354">
          <cell r="M3354">
            <v>0</v>
          </cell>
          <cell r="N3354">
            <v>0</v>
          </cell>
        </row>
        <row r="3355">
          <cell r="M3355">
            <v>0</v>
          </cell>
          <cell r="N3355">
            <v>0</v>
          </cell>
        </row>
        <row r="3356">
          <cell r="M3356">
            <v>0</v>
          </cell>
          <cell r="N3356">
            <v>0</v>
          </cell>
        </row>
        <row r="3357">
          <cell r="M3357">
            <v>0</v>
          </cell>
          <cell r="N3357">
            <v>0</v>
          </cell>
        </row>
        <row r="3358">
          <cell r="I3358" t="str">
            <v>O.E. 2.8</v>
          </cell>
          <cell r="J3358" t="str">
            <v>Suministro, transporte e instalación de tomacorriente tipo comercial polo a tierra  GFCI 15A, 120V, incluye marquillado.</v>
          </cell>
          <cell r="K3358" t="str">
            <v>un</v>
          </cell>
          <cell r="L3358">
            <v>83699</v>
          </cell>
          <cell r="M3358">
            <v>65863.715399999986</v>
          </cell>
          <cell r="N3358">
            <v>14485.26</v>
          </cell>
          <cell r="O3358">
            <v>2724.2629999999999</v>
          </cell>
          <cell r="P3358">
            <v>625.90200000000004</v>
          </cell>
          <cell r="Q3358">
            <v>0</v>
          </cell>
          <cell r="R3358" t="e">
            <v>#REF!</v>
          </cell>
          <cell r="S3358">
            <v>0.08</v>
          </cell>
        </row>
        <row r="3359">
          <cell r="M3359">
            <v>0</v>
          </cell>
          <cell r="N3359">
            <v>0</v>
          </cell>
          <cell r="R3359">
            <v>0</v>
          </cell>
        </row>
        <row r="3360">
          <cell r="M3360">
            <v>0</v>
          </cell>
          <cell r="N3360">
            <v>0</v>
          </cell>
          <cell r="R3360">
            <v>0</v>
          </cell>
        </row>
        <row r="3361">
          <cell r="M3361">
            <v>0</v>
          </cell>
          <cell r="N3361">
            <v>0</v>
          </cell>
          <cell r="R3361" t="e">
            <v>#REF!</v>
          </cell>
        </row>
        <row r="3362">
          <cell r="M3362">
            <v>0</v>
          </cell>
          <cell r="N3362">
            <v>0</v>
          </cell>
          <cell r="R3362" t="e">
            <v>#REF!</v>
          </cell>
        </row>
        <row r="3363">
          <cell r="M3363">
            <v>0</v>
          </cell>
          <cell r="N3363">
            <v>0</v>
          </cell>
          <cell r="R3363" t="e">
            <v>#REF!</v>
          </cell>
        </row>
        <row r="3364">
          <cell r="M3364">
            <v>0</v>
          </cell>
          <cell r="N3364">
            <v>0</v>
          </cell>
          <cell r="R3364" t="e">
            <v>#REF!</v>
          </cell>
        </row>
        <row r="3365">
          <cell r="M3365">
            <v>0</v>
          </cell>
          <cell r="N3365">
            <v>0</v>
          </cell>
          <cell r="R3365" t="e">
            <v>#REF!</v>
          </cell>
        </row>
        <row r="3366">
          <cell r="M3366">
            <v>0</v>
          </cell>
          <cell r="N3366">
            <v>0</v>
          </cell>
          <cell r="R3366" t="e">
            <v>#REF!</v>
          </cell>
        </row>
        <row r="3367">
          <cell r="M3367">
            <v>0</v>
          </cell>
          <cell r="N3367">
            <v>0</v>
          </cell>
          <cell r="R3367" t="e">
            <v>#REF!</v>
          </cell>
        </row>
        <row r="3368">
          <cell r="M3368">
            <v>0</v>
          </cell>
          <cell r="N3368">
            <v>0</v>
          </cell>
          <cell r="R3368" t="e">
            <v>#REF!</v>
          </cell>
        </row>
        <row r="3369">
          <cell r="M3369">
            <v>0</v>
          </cell>
          <cell r="N3369">
            <v>0</v>
          </cell>
          <cell r="R3369" t="e">
            <v>#REF!</v>
          </cell>
        </row>
        <row r="3370">
          <cell r="M3370">
            <v>0</v>
          </cell>
          <cell r="N3370">
            <v>0</v>
          </cell>
          <cell r="R3370" t="e">
            <v>#REF!</v>
          </cell>
        </row>
        <row r="3371">
          <cell r="M3371">
            <v>0</v>
          </cell>
          <cell r="N3371">
            <v>0</v>
          </cell>
          <cell r="R3371" t="e">
            <v>#REF!</v>
          </cell>
        </row>
        <row r="3372">
          <cell r="M3372">
            <v>0</v>
          </cell>
          <cell r="N3372">
            <v>0</v>
          </cell>
          <cell r="R3372" t="e">
            <v>#REF!</v>
          </cell>
        </row>
        <row r="3373">
          <cell r="M3373">
            <v>0</v>
          </cell>
          <cell r="N3373">
            <v>0</v>
          </cell>
          <cell r="R3373" t="e">
            <v>#REF!</v>
          </cell>
        </row>
        <row r="3374">
          <cell r="M3374">
            <v>0</v>
          </cell>
          <cell r="N3374">
            <v>0</v>
          </cell>
          <cell r="R3374" t="e">
            <v>#REF!</v>
          </cell>
        </row>
        <row r="3375">
          <cell r="M3375">
            <v>0</v>
          </cell>
          <cell r="N3375">
            <v>0</v>
          </cell>
          <cell r="R3375" t="e">
            <v>#REF!</v>
          </cell>
        </row>
        <row r="3376">
          <cell r="M3376">
            <v>0</v>
          </cell>
          <cell r="N3376">
            <v>0</v>
          </cell>
          <cell r="R3376" t="e">
            <v>#REF!</v>
          </cell>
        </row>
        <row r="3377">
          <cell r="M3377">
            <v>0</v>
          </cell>
          <cell r="N3377">
            <v>0</v>
          </cell>
        </row>
        <row r="3378">
          <cell r="M3378">
            <v>0</v>
          </cell>
          <cell r="N3378">
            <v>0</v>
          </cell>
        </row>
        <row r="3379">
          <cell r="M3379">
            <v>0</v>
          </cell>
          <cell r="N3379">
            <v>0</v>
          </cell>
        </row>
        <row r="3380">
          <cell r="M3380">
            <v>0</v>
          </cell>
          <cell r="N3380">
            <v>0</v>
          </cell>
        </row>
        <row r="3381">
          <cell r="M3381">
            <v>0</v>
          </cell>
          <cell r="N3381">
            <v>0</v>
          </cell>
        </row>
        <row r="3382">
          <cell r="M3382">
            <v>0</v>
          </cell>
          <cell r="N3382">
            <v>0</v>
          </cell>
        </row>
        <row r="3383">
          <cell r="M3383">
            <v>0</v>
          </cell>
          <cell r="N3383">
            <v>0</v>
          </cell>
        </row>
        <row r="3384">
          <cell r="M3384">
            <v>0</v>
          </cell>
          <cell r="N3384">
            <v>0</v>
          </cell>
        </row>
        <row r="3385">
          <cell r="M3385">
            <v>0</v>
          </cell>
          <cell r="N3385">
            <v>0</v>
          </cell>
        </row>
        <row r="3386">
          <cell r="M3386">
            <v>0</v>
          </cell>
          <cell r="N3386">
            <v>0</v>
          </cell>
        </row>
        <row r="3387">
          <cell r="M3387">
            <v>0</v>
          </cell>
          <cell r="N3387">
            <v>0</v>
          </cell>
        </row>
        <row r="3388">
          <cell r="M3388">
            <v>0</v>
          </cell>
          <cell r="N3388">
            <v>0</v>
          </cell>
        </row>
        <row r="3389">
          <cell r="M3389">
            <v>0</v>
          </cell>
          <cell r="N3389">
            <v>0</v>
          </cell>
        </row>
        <row r="3390">
          <cell r="M3390">
            <v>0</v>
          </cell>
          <cell r="N3390">
            <v>0</v>
          </cell>
        </row>
        <row r="3391">
          <cell r="M3391">
            <v>0</v>
          </cell>
          <cell r="N3391">
            <v>0</v>
          </cell>
        </row>
        <row r="3393">
          <cell r="M3393">
            <v>0</v>
          </cell>
          <cell r="N3393">
            <v>0</v>
          </cell>
        </row>
        <row r="3394">
          <cell r="M3394">
            <v>0</v>
          </cell>
          <cell r="N3394">
            <v>0</v>
          </cell>
        </row>
        <row r="3395">
          <cell r="M3395">
            <v>0</v>
          </cell>
          <cell r="N3395">
            <v>0</v>
          </cell>
        </row>
        <row r="3396">
          <cell r="M3396">
            <v>0</v>
          </cell>
          <cell r="N3396">
            <v>0</v>
          </cell>
        </row>
        <row r="3397">
          <cell r="M3397">
            <v>0</v>
          </cell>
          <cell r="N3397">
            <v>0</v>
          </cell>
        </row>
        <row r="3398">
          <cell r="M3398">
            <v>0</v>
          </cell>
          <cell r="N3398">
            <v>0</v>
          </cell>
        </row>
        <row r="3399">
          <cell r="M3399">
            <v>0</v>
          </cell>
          <cell r="N3399">
            <v>0</v>
          </cell>
        </row>
        <row r="3400">
          <cell r="M3400">
            <v>0</v>
          </cell>
          <cell r="N3400">
            <v>0</v>
          </cell>
        </row>
        <row r="3401">
          <cell r="M3401">
            <v>0</v>
          </cell>
          <cell r="N3401">
            <v>0</v>
          </cell>
        </row>
        <row r="3402">
          <cell r="M3402">
            <v>0</v>
          </cell>
          <cell r="N3402">
            <v>0</v>
          </cell>
        </row>
        <row r="3403">
          <cell r="M3403">
            <v>0</v>
          </cell>
          <cell r="N3403">
            <v>0</v>
          </cell>
        </row>
        <row r="3404">
          <cell r="I3404">
            <v>0</v>
          </cell>
          <cell r="J3404">
            <v>0</v>
          </cell>
          <cell r="K3404">
            <v>0</v>
          </cell>
          <cell r="L3404">
            <v>0</v>
          </cell>
          <cell r="M3404">
            <v>0</v>
          </cell>
          <cell r="N3404">
            <v>0</v>
          </cell>
        </row>
        <row r="3405">
          <cell r="M3405">
            <v>0</v>
          </cell>
          <cell r="N3405">
            <v>0</v>
          </cell>
        </row>
        <row r="3406">
          <cell r="M3406">
            <v>0</v>
          </cell>
          <cell r="N3406">
            <v>0</v>
          </cell>
        </row>
        <row r="3407">
          <cell r="M3407">
            <v>0</v>
          </cell>
          <cell r="N3407">
            <v>0</v>
          </cell>
        </row>
        <row r="3408">
          <cell r="M3408">
            <v>0</v>
          </cell>
          <cell r="N3408">
            <v>0</v>
          </cell>
        </row>
        <row r="3409">
          <cell r="M3409">
            <v>0</v>
          </cell>
          <cell r="N3409">
            <v>0</v>
          </cell>
        </row>
        <row r="3410">
          <cell r="M3410">
            <v>0</v>
          </cell>
          <cell r="N3410">
            <v>0</v>
          </cell>
        </row>
        <row r="3411">
          <cell r="M3411">
            <v>0</v>
          </cell>
          <cell r="N3411">
            <v>0</v>
          </cell>
        </row>
        <row r="3412">
          <cell r="M3412">
            <v>0</v>
          </cell>
          <cell r="N3412">
            <v>0</v>
          </cell>
        </row>
        <row r="3413">
          <cell r="M3413">
            <v>0</v>
          </cell>
          <cell r="N3413">
            <v>0</v>
          </cell>
        </row>
        <row r="3416">
          <cell r="M3416">
            <v>0</v>
          </cell>
          <cell r="N3416">
            <v>0</v>
          </cell>
        </row>
        <row r="3417">
          <cell r="M3417">
            <v>0</v>
          </cell>
          <cell r="N3417">
            <v>0</v>
          </cell>
        </row>
        <row r="3418">
          <cell r="M3418">
            <v>0</v>
          </cell>
          <cell r="N3418">
            <v>0</v>
          </cell>
        </row>
        <row r="3419">
          <cell r="M3419">
            <v>0</v>
          </cell>
          <cell r="N3419">
            <v>0</v>
          </cell>
        </row>
        <row r="3420">
          <cell r="M3420">
            <v>0</v>
          </cell>
          <cell r="N3420">
            <v>0</v>
          </cell>
        </row>
        <row r="3421">
          <cell r="I3421" t="str">
            <v>O.E. 2.9</v>
          </cell>
          <cell r="J3421" t="str">
            <v>Suministro, transporte e instalación de tomacorriente tipo comercial polo a tierra grado hospitalario 15A, 120V, incluye marquillado.</v>
          </cell>
          <cell r="K3421" t="str">
            <v>un</v>
          </cell>
          <cell r="L3421">
            <v>57852</v>
          </cell>
          <cell r="M3421">
            <v>40017.058199999992</v>
          </cell>
          <cell r="N3421">
            <v>14485.26</v>
          </cell>
          <cell r="O3421">
            <v>2724.2629999999999</v>
          </cell>
          <cell r="P3421">
            <v>625.90200000000004</v>
          </cell>
          <cell r="Q3421">
            <v>0</v>
          </cell>
          <cell r="R3421" t="e">
            <v>#REF!</v>
          </cell>
          <cell r="S3421">
            <v>0.08</v>
          </cell>
        </row>
        <row r="3422">
          <cell r="M3422">
            <v>0</v>
          </cell>
          <cell r="N3422">
            <v>0</v>
          </cell>
          <cell r="R3422">
            <v>0</v>
          </cell>
        </row>
        <row r="3423">
          <cell r="M3423">
            <v>0</v>
          </cell>
          <cell r="N3423">
            <v>0</v>
          </cell>
          <cell r="R3423">
            <v>0</v>
          </cell>
        </row>
        <row r="3424">
          <cell r="M3424">
            <v>0</v>
          </cell>
          <cell r="N3424">
            <v>0</v>
          </cell>
          <cell r="R3424" t="e">
            <v>#REF!</v>
          </cell>
        </row>
        <row r="3425">
          <cell r="M3425">
            <v>0</v>
          </cell>
          <cell r="N3425">
            <v>0</v>
          </cell>
          <cell r="R3425" t="e">
            <v>#REF!</v>
          </cell>
        </row>
        <row r="3426">
          <cell r="M3426">
            <v>0</v>
          </cell>
          <cell r="N3426">
            <v>0</v>
          </cell>
          <cell r="R3426" t="e">
            <v>#REF!</v>
          </cell>
        </row>
        <row r="3427">
          <cell r="M3427">
            <v>0</v>
          </cell>
          <cell r="N3427">
            <v>0</v>
          </cell>
          <cell r="R3427" t="e">
            <v>#REF!</v>
          </cell>
        </row>
        <row r="3428">
          <cell r="M3428">
            <v>0</v>
          </cell>
          <cell r="N3428">
            <v>0</v>
          </cell>
          <cell r="R3428" t="e">
            <v>#REF!</v>
          </cell>
        </row>
        <row r="3429">
          <cell r="M3429">
            <v>0</v>
          </cell>
          <cell r="N3429">
            <v>0</v>
          </cell>
          <cell r="R3429" t="e">
            <v>#REF!</v>
          </cell>
        </row>
        <row r="3430">
          <cell r="M3430">
            <v>0</v>
          </cell>
          <cell r="N3430">
            <v>0</v>
          </cell>
          <cell r="R3430" t="e">
            <v>#REF!</v>
          </cell>
        </row>
        <row r="3431">
          <cell r="M3431">
            <v>0</v>
          </cell>
          <cell r="N3431">
            <v>0</v>
          </cell>
          <cell r="R3431" t="e">
            <v>#REF!</v>
          </cell>
        </row>
        <row r="3432">
          <cell r="M3432">
            <v>0</v>
          </cell>
          <cell r="N3432">
            <v>0</v>
          </cell>
          <cell r="R3432" t="e">
            <v>#REF!</v>
          </cell>
        </row>
        <row r="3433">
          <cell r="M3433">
            <v>0</v>
          </cell>
          <cell r="N3433">
            <v>0</v>
          </cell>
          <cell r="R3433" t="e">
            <v>#REF!</v>
          </cell>
        </row>
        <row r="3434">
          <cell r="M3434">
            <v>0</v>
          </cell>
          <cell r="N3434">
            <v>0</v>
          </cell>
          <cell r="R3434" t="e">
            <v>#REF!</v>
          </cell>
        </row>
        <row r="3435">
          <cell r="M3435">
            <v>0</v>
          </cell>
          <cell r="N3435">
            <v>0</v>
          </cell>
          <cell r="R3435" t="e">
            <v>#REF!</v>
          </cell>
        </row>
        <row r="3436">
          <cell r="M3436">
            <v>0</v>
          </cell>
          <cell r="N3436">
            <v>0</v>
          </cell>
          <cell r="R3436" t="e">
            <v>#REF!</v>
          </cell>
        </row>
        <row r="3437">
          <cell r="M3437">
            <v>0</v>
          </cell>
          <cell r="N3437">
            <v>0</v>
          </cell>
          <cell r="R3437" t="e">
            <v>#REF!</v>
          </cell>
        </row>
        <row r="3438">
          <cell r="M3438">
            <v>0</v>
          </cell>
          <cell r="N3438">
            <v>0</v>
          </cell>
          <cell r="R3438" t="e">
            <v>#REF!</v>
          </cell>
        </row>
        <row r="3439">
          <cell r="M3439">
            <v>0</v>
          </cell>
          <cell r="N3439">
            <v>0</v>
          </cell>
          <cell r="R3439" t="e">
            <v>#REF!</v>
          </cell>
        </row>
        <row r="3440">
          <cell r="M3440">
            <v>0</v>
          </cell>
          <cell r="N3440">
            <v>0</v>
          </cell>
        </row>
        <row r="3441">
          <cell r="M3441">
            <v>0</v>
          </cell>
          <cell r="N3441">
            <v>0</v>
          </cell>
        </row>
        <row r="3442">
          <cell r="M3442">
            <v>0</v>
          </cell>
          <cell r="N3442">
            <v>0</v>
          </cell>
        </row>
        <row r="3443">
          <cell r="M3443">
            <v>0</v>
          </cell>
          <cell r="N3443">
            <v>0</v>
          </cell>
        </row>
        <row r="3444">
          <cell r="M3444">
            <v>0</v>
          </cell>
          <cell r="N3444">
            <v>0</v>
          </cell>
        </row>
        <row r="3445">
          <cell r="M3445">
            <v>0</v>
          </cell>
          <cell r="N3445">
            <v>0</v>
          </cell>
        </row>
        <row r="3446">
          <cell r="M3446">
            <v>0</v>
          </cell>
          <cell r="N3446">
            <v>0</v>
          </cell>
        </row>
        <row r="3447">
          <cell r="M3447">
            <v>0</v>
          </cell>
          <cell r="N3447">
            <v>0</v>
          </cell>
        </row>
        <row r="3448">
          <cell r="M3448">
            <v>0</v>
          </cell>
          <cell r="N3448">
            <v>0</v>
          </cell>
        </row>
        <row r="3449">
          <cell r="M3449">
            <v>0</v>
          </cell>
          <cell r="N3449">
            <v>0</v>
          </cell>
        </row>
        <row r="3450">
          <cell r="M3450">
            <v>0</v>
          </cell>
          <cell r="N3450">
            <v>0</v>
          </cell>
        </row>
        <row r="3451">
          <cell r="M3451">
            <v>0</v>
          </cell>
          <cell r="N3451">
            <v>0</v>
          </cell>
        </row>
        <row r="3452">
          <cell r="M3452">
            <v>0</v>
          </cell>
          <cell r="N3452">
            <v>0</v>
          </cell>
        </row>
        <row r="3453">
          <cell r="M3453">
            <v>0</v>
          </cell>
          <cell r="N3453">
            <v>0</v>
          </cell>
        </row>
        <row r="3454">
          <cell r="M3454">
            <v>0</v>
          </cell>
          <cell r="N3454">
            <v>0</v>
          </cell>
        </row>
        <row r="3456">
          <cell r="M3456">
            <v>0</v>
          </cell>
          <cell r="N3456">
            <v>0</v>
          </cell>
        </row>
        <row r="3457">
          <cell r="M3457">
            <v>0</v>
          </cell>
          <cell r="N3457">
            <v>0</v>
          </cell>
        </row>
        <row r="3458">
          <cell r="M3458">
            <v>0</v>
          </cell>
          <cell r="N3458">
            <v>0</v>
          </cell>
        </row>
        <row r="3459">
          <cell r="M3459">
            <v>0</v>
          </cell>
          <cell r="N3459">
            <v>0</v>
          </cell>
        </row>
        <row r="3460">
          <cell r="M3460">
            <v>0</v>
          </cell>
          <cell r="N3460">
            <v>0</v>
          </cell>
        </row>
        <row r="3461">
          <cell r="M3461">
            <v>0</v>
          </cell>
          <cell r="N3461">
            <v>0</v>
          </cell>
        </row>
        <row r="3462">
          <cell r="M3462">
            <v>0</v>
          </cell>
          <cell r="N3462">
            <v>0</v>
          </cell>
        </row>
        <row r="3463">
          <cell r="M3463">
            <v>0</v>
          </cell>
          <cell r="N3463">
            <v>0</v>
          </cell>
        </row>
        <row r="3464">
          <cell r="M3464">
            <v>0</v>
          </cell>
          <cell r="N3464">
            <v>0</v>
          </cell>
        </row>
        <row r="3465">
          <cell r="M3465">
            <v>0</v>
          </cell>
          <cell r="N3465">
            <v>0</v>
          </cell>
        </row>
        <row r="3466">
          <cell r="M3466">
            <v>0</v>
          </cell>
          <cell r="N3466">
            <v>0</v>
          </cell>
        </row>
        <row r="3467">
          <cell r="I3467">
            <v>0</v>
          </cell>
          <cell r="J3467">
            <v>0</v>
          </cell>
          <cell r="K3467">
            <v>0</v>
          </cell>
          <cell r="L3467">
            <v>0</v>
          </cell>
          <cell r="M3467">
            <v>0</v>
          </cell>
          <cell r="N3467">
            <v>0</v>
          </cell>
        </row>
        <row r="3468">
          <cell r="M3468">
            <v>0</v>
          </cell>
          <cell r="N3468">
            <v>0</v>
          </cell>
        </row>
        <row r="3469">
          <cell r="M3469">
            <v>0</v>
          </cell>
          <cell r="N3469">
            <v>0</v>
          </cell>
        </row>
        <row r="3470">
          <cell r="M3470">
            <v>0</v>
          </cell>
          <cell r="N3470">
            <v>0</v>
          </cell>
        </row>
        <row r="3471">
          <cell r="M3471">
            <v>0</v>
          </cell>
          <cell r="N3471">
            <v>0</v>
          </cell>
        </row>
        <row r="3472">
          <cell r="M3472">
            <v>0</v>
          </cell>
          <cell r="N3472">
            <v>0</v>
          </cell>
        </row>
        <row r="3473">
          <cell r="M3473">
            <v>0</v>
          </cell>
          <cell r="N3473">
            <v>0</v>
          </cell>
        </row>
        <row r="3474">
          <cell r="M3474">
            <v>0</v>
          </cell>
          <cell r="N3474">
            <v>0</v>
          </cell>
        </row>
        <row r="3475">
          <cell r="M3475">
            <v>0</v>
          </cell>
          <cell r="N3475">
            <v>0</v>
          </cell>
        </row>
        <row r="3476">
          <cell r="M3476">
            <v>0</v>
          </cell>
          <cell r="N3476">
            <v>0</v>
          </cell>
        </row>
        <row r="3479">
          <cell r="M3479">
            <v>0</v>
          </cell>
          <cell r="N3479">
            <v>0</v>
          </cell>
        </row>
        <row r="3480">
          <cell r="M3480">
            <v>0</v>
          </cell>
          <cell r="N3480">
            <v>0</v>
          </cell>
        </row>
        <row r="3481">
          <cell r="M3481">
            <v>0</v>
          </cell>
          <cell r="N3481">
            <v>0</v>
          </cell>
        </row>
        <row r="3482">
          <cell r="M3482">
            <v>0</v>
          </cell>
          <cell r="N3482">
            <v>0</v>
          </cell>
        </row>
        <row r="3483">
          <cell r="M3483">
            <v>0</v>
          </cell>
          <cell r="N3483">
            <v>0</v>
          </cell>
        </row>
        <row r="3484">
          <cell r="I3484" t="str">
            <v>O.E. 2.10</v>
          </cell>
          <cell r="J3484" t="str">
            <v>Suministro, transporte e instalación de tomacorriente tipo comercial polo a tierra tipo aislada 15A, 120V, incluye marquillado.</v>
          </cell>
          <cell r="K3484" t="str">
            <v>un</v>
          </cell>
          <cell r="L3484">
            <v>42000</v>
          </cell>
          <cell r="M3484">
            <v>24164.330399999999</v>
          </cell>
          <cell r="N3484">
            <v>14485.26</v>
          </cell>
          <cell r="O3484">
            <v>2724.2629999999999</v>
          </cell>
          <cell r="P3484">
            <v>625.90200000000004</v>
          </cell>
          <cell r="Q3484">
            <v>0</v>
          </cell>
          <cell r="R3484" t="e">
            <v>#REF!</v>
          </cell>
          <cell r="S3484">
            <v>0.08</v>
          </cell>
        </row>
        <row r="3485">
          <cell r="M3485">
            <v>0</v>
          </cell>
          <cell r="N3485">
            <v>0</v>
          </cell>
          <cell r="R3485">
            <v>0</v>
          </cell>
        </row>
        <row r="3486">
          <cell r="M3486">
            <v>0</v>
          </cell>
          <cell r="N3486">
            <v>0</v>
          </cell>
          <cell r="R3486">
            <v>0</v>
          </cell>
        </row>
        <row r="3487">
          <cell r="M3487">
            <v>0</v>
          </cell>
          <cell r="N3487">
            <v>0</v>
          </cell>
          <cell r="R3487" t="e">
            <v>#REF!</v>
          </cell>
        </row>
        <row r="3488">
          <cell r="M3488">
            <v>0</v>
          </cell>
          <cell r="N3488">
            <v>0</v>
          </cell>
          <cell r="R3488" t="e">
            <v>#REF!</v>
          </cell>
        </row>
        <row r="3489">
          <cell r="M3489">
            <v>0</v>
          </cell>
          <cell r="N3489">
            <v>0</v>
          </cell>
          <cell r="R3489" t="e">
            <v>#REF!</v>
          </cell>
        </row>
        <row r="3490">
          <cell r="M3490">
            <v>0</v>
          </cell>
          <cell r="N3490">
            <v>0</v>
          </cell>
          <cell r="R3490" t="e">
            <v>#REF!</v>
          </cell>
        </row>
        <row r="3491">
          <cell r="M3491">
            <v>0</v>
          </cell>
          <cell r="N3491">
            <v>0</v>
          </cell>
          <cell r="R3491" t="e">
            <v>#REF!</v>
          </cell>
        </row>
        <row r="3492">
          <cell r="M3492">
            <v>0</v>
          </cell>
          <cell r="N3492">
            <v>0</v>
          </cell>
          <cell r="R3492" t="e">
            <v>#REF!</v>
          </cell>
        </row>
        <row r="3493">
          <cell r="M3493">
            <v>0</v>
          </cell>
          <cell r="N3493">
            <v>0</v>
          </cell>
          <cell r="R3493" t="e">
            <v>#REF!</v>
          </cell>
        </row>
        <row r="3494">
          <cell r="M3494">
            <v>0</v>
          </cell>
          <cell r="N3494">
            <v>0</v>
          </cell>
          <cell r="R3494" t="e">
            <v>#REF!</v>
          </cell>
        </row>
        <row r="3495">
          <cell r="M3495">
            <v>0</v>
          </cell>
          <cell r="N3495">
            <v>0</v>
          </cell>
          <cell r="R3495" t="e">
            <v>#REF!</v>
          </cell>
        </row>
        <row r="3496">
          <cell r="M3496">
            <v>0</v>
          </cell>
          <cell r="N3496">
            <v>0</v>
          </cell>
          <cell r="R3496" t="e">
            <v>#REF!</v>
          </cell>
        </row>
        <row r="3497">
          <cell r="M3497">
            <v>0</v>
          </cell>
          <cell r="N3497">
            <v>0</v>
          </cell>
          <cell r="R3497" t="e">
            <v>#REF!</v>
          </cell>
        </row>
        <row r="3498">
          <cell r="M3498">
            <v>0</v>
          </cell>
          <cell r="N3498">
            <v>0</v>
          </cell>
          <cell r="R3498" t="e">
            <v>#REF!</v>
          </cell>
        </row>
        <row r="3499">
          <cell r="M3499">
            <v>0</v>
          </cell>
          <cell r="N3499">
            <v>0</v>
          </cell>
          <cell r="R3499" t="e">
            <v>#REF!</v>
          </cell>
        </row>
        <row r="3500">
          <cell r="M3500">
            <v>0</v>
          </cell>
          <cell r="N3500">
            <v>0</v>
          </cell>
          <cell r="R3500" t="e">
            <v>#REF!</v>
          </cell>
        </row>
        <row r="3501">
          <cell r="M3501">
            <v>0</v>
          </cell>
          <cell r="N3501">
            <v>0</v>
          </cell>
          <cell r="R3501" t="e">
            <v>#REF!</v>
          </cell>
        </row>
        <row r="3502">
          <cell r="M3502">
            <v>0</v>
          </cell>
          <cell r="N3502">
            <v>0</v>
          </cell>
          <cell r="R3502" t="e">
            <v>#REF!</v>
          </cell>
        </row>
        <row r="3503">
          <cell r="M3503">
            <v>0</v>
          </cell>
          <cell r="N3503">
            <v>0</v>
          </cell>
        </row>
        <row r="3504">
          <cell r="M3504">
            <v>0</v>
          </cell>
          <cell r="N3504">
            <v>0</v>
          </cell>
        </row>
        <row r="3505">
          <cell r="M3505">
            <v>0</v>
          </cell>
          <cell r="N3505">
            <v>0</v>
          </cell>
        </row>
        <row r="3506">
          <cell r="M3506">
            <v>0</v>
          </cell>
          <cell r="N3506">
            <v>0</v>
          </cell>
        </row>
        <row r="3507">
          <cell r="M3507">
            <v>0</v>
          </cell>
          <cell r="N3507">
            <v>0</v>
          </cell>
        </row>
        <row r="3508">
          <cell r="M3508">
            <v>0</v>
          </cell>
          <cell r="N3508">
            <v>0</v>
          </cell>
        </row>
        <row r="3509">
          <cell r="M3509">
            <v>0</v>
          </cell>
          <cell r="N3509">
            <v>0</v>
          </cell>
        </row>
        <row r="3510">
          <cell r="M3510">
            <v>0</v>
          </cell>
          <cell r="N3510">
            <v>0</v>
          </cell>
        </row>
        <row r="3511">
          <cell r="M3511">
            <v>0</v>
          </cell>
          <cell r="N3511">
            <v>0</v>
          </cell>
        </row>
        <row r="3512">
          <cell r="M3512">
            <v>0</v>
          </cell>
          <cell r="N3512">
            <v>0</v>
          </cell>
        </row>
        <row r="3513">
          <cell r="M3513">
            <v>0</v>
          </cell>
          <cell r="N3513">
            <v>0</v>
          </cell>
        </row>
        <row r="3514">
          <cell r="M3514">
            <v>0</v>
          </cell>
          <cell r="N3514">
            <v>0</v>
          </cell>
        </row>
        <row r="3515">
          <cell r="M3515">
            <v>0</v>
          </cell>
          <cell r="N3515">
            <v>0</v>
          </cell>
        </row>
        <row r="3516">
          <cell r="M3516">
            <v>0</v>
          </cell>
          <cell r="N3516">
            <v>0</v>
          </cell>
        </row>
        <row r="3517">
          <cell r="M3517">
            <v>0</v>
          </cell>
          <cell r="N3517">
            <v>0</v>
          </cell>
        </row>
        <row r="3519">
          <cell r="M3519">
            <v>0</v>
          </cell>
          <cell r="N3519">
            <v>0</v>
          </cell>
        </row>
        <row r="3520">
          <cell r="M3520">
            <v>0</v>
          </cell>
          <cell r="N3520">
            <v>0</v>
          </cell>
        </row>
        <row r="3521">
          <cell r="M3521">
            <v>0</v>
          </cell>
          <cell r="N3521">
            <v>0</v>
          </cell>
        </row>
        <row r="3522">
          <cell r="M3522">
            <v>0</v>
          </cell>
          <cell r="N3522">
            <v>0</v>
          </cell>
        </row>
        <row r="3523">
          <cell r="M3523">
            <v>0</v>
          </cell>
          <cell r="N3523">
            <v>0</v>
          </cell>
        </row>
        <row r="3524">
          <cell r="M3524">
            <v>0</v>
          </cell>
          <cell r="N3524">
            <v>0</v>
          </cell>
        </row>
        <row r="3525">
          <cell r="M3525">
            <v>0</v>
          </cell>
          <cell r="N3525">
            <v>0</v>
          </cell>
        </row>
        <row r="3526">
          <cell r="M3526">
            <v>0</v>
          </cell>
          <cell r="N3526">
            <v>0</v>
          </cell>
        </row>
        <row r="3527">
          <cell r="M3527">
            <v>0</v>
          </cell>
          <cell r="N3527">
            <v>0</v>
          </cell>
        </row>
        <row r="3528">
          <cell r="M3528">
            <v>0</v>
          </cell>
          <cell r="N3528">
            <v>0</v>
          </cell>
        </row>
        <row r="3529">
          <cell r="M3529">
            <v>0</v>
          </cell>
          <cell r="N3529">
            <v>0</v>
          </cell>
        </row>
        <row r="3530">
          <cell r="I3530">
            <v>0</v>
          </cell>
          <cell r="J3530">
            <v>0</v>
          </cell>
          <cell r="K3530">
            <v>0</v>
          </cell>
          <cell r="L3530">
            <v>0</v>
          </cell>
          <cell r="M3530">
            <v>0</v>
          </cell>
          <cell r="N3530">
            <v>0</v>
          </cell>
        </row>
        <row r="3531">
          <cell r="M3531">
            <v>0</v>
          </cell>
          <cell r="N3531">
            <v>0</v>
          </cell>
        </row>
        <row r="3532">
          <cell r="M3532">
            <v>0</v>
          </cell>
          <cell r="N3532">
            <v>0</v>
          </cell>
        </row>
        <row r="3533">
          <cell r="M3533">
            <v>0</v>
          </cell>
          <cell r="N3533">
            <v>0</v>
          </cell>
        </row>
        <row r="3534">
          <cell r="M3534">
            <v>0</v>
          </cell>
          <cell r="N3534">
            <v>0</v>
          </cell>
        </row>
        <row r="3535">
          <cell r="M3535">
            <v>0</v>
          </cell>
          <cell r="N3535">
            <v>0</v>
          </cell>
        </row>
        <row r="3536">
          <cell r="M3536">
            <v>0</v>
          </cell>
          <cell r="N3536">
            <v>0</v>
          </cell>
        </row>
        <row r="3537">
          <cell r="M3537">
            <v>0</v>
          </cell>
          <cell r="N3537">
            <v>0</v>
          </cell>
        </row>
        <row r="3538">
          <cell r="M3538">
            <v>0</v>
          </cell>
          <cell r="N3538">
            <v>0</v>
          </cell>
        </row>
        <row r="3539">
          <cell r="M3539">
            <v>0</v>
          </cell>
          <cell r="N3539">
            <v>0</v>
          </cell>
        </row>
        <row r="3542">
          <cell r="M3542">
            <v>0</v>
          </cell>
          <cell r="N3542">
            <v>0</v>
          </cell>
        </row>
        <row r="3543">
          <cell r="M3543">
            <v>0</v>
          </cell>
          <cell r="N3543">
            <v>0</v>
          </cell>
        </row>
        <row r="3544">
          <cell r="M3544">
            <v>0</v>
          </cell>
          <cell r="N3544">
            <v>0</v>
          </cell>
        </row>
        <row r="3545">
          <cell r="M3545">
            <v>0</v>
          </cell>
          <cell r="N3545">
            <v>0</v>
          </cell>
        </row>
        <row r="3546">
          <cell r="M3546">
            <v>0</v>
          </cell>
          <cell r="N3546">
            <v>0</v>
          </cell>
        </row>
        <row r="3547">
          <cell r="I3547" t="str">
            <v>O.E. 2.11</v>
          </cell>
          <cell r="J3547" t="str">
            <v>Suministro, transporte e instalación de iterruptor sencillo 15A, 120V, incluye marquillado.</v>
          </cell>
          <cell r="K3547" t="str">
            <v>un</v>
          </cell>
          <cell r="L3547">
            <v>30094</v>
          </cell>
          <cell r="M3547">
            <v>12258.665999999997</v>
          </cell>
          <cell r="N3547">
            <v>14485.26</v>
          </cell>
          <cell r="O3547">
            <v>2724.2629999999999</v>
          </cell>
          <cell r="P3547">
            <v>625.90200000000004</v>
          </cell>
          <cell r="Q3547">
            <v>0</v>
          </cell>
          <cell r="R3547" t="e">
            <v>#REF!</v>
          </cell>
          <cell r="S3547">
            <v>0.08</v>
          </cell>
        </row>
        <row r="3548">
          <cell r="M3548">
            <v>0</v>
          </cell>
          <cell r="N3548">
            <v>0</v>
          </cell>
          <cell r="R3548">
            <v>0</v>
          </cell>
        </row>
        <row r="3549">
          <cell r="M3549">
            <v>0</v>
          </cell>
          <cell r="N3549">
            <v>0</v>
          </cell>
          <cell r="R3549">
            <v>0</v>
          </cell>
        </row>
        <row r="3550">
          <cell r="M3550">
            <v>0</v>
          </cell>
          <cell r="N3550">
            <v>0</v>
          </cell>
          <cell r="R3550" t="e">
            <v>#REF!</v>
          </cell>
        </row>
        <row r="3551">
          <cell r="M3551">
            <v>0</v>
          </cell>
          <cell r="N3551">
            <v>0</v>
          </cell>
          <cell r="R3551" t="e">
            <v>#REF!</v>
          </cell>
        </row>
        <row r="3552">
          <cell r="M3552">
            <v>0</v>
          </cell>
          <cell r="N3552">
            <v>0</v>
          </cell>
          <cell r="R3552" t="e">
            <v>#REF!</v>
          </cell>
        </row>
        <row r="3553">
          <cell r="M3553">
            <v>0</v>
          </cell>
          <cell r="N3553">
            <v>0</v>
          </cell>
          <cell r="R3553" t="e">
            <v>#REF!</v>
          </cell>
        </row>
        <row r="3554">
          <cell r="M3554">
            <v>0</v>
          </cell>
          <cell r="N3554">
            <v>0</v>
          </cell>
          <cell r="R3554" t="e">
            <v>#REF!</v>
          </cell>
        </row>
        <row r="3555">
          <cell r="M3555">
            <v>0</v>
          </cell>
          <cell r="N3555">
            <v>0</v>
          </cell>
          <cell r="R3555" t="e">
            <v>#REF!</v>
          </cell>
        </row>
        <row r="3556">
          <cell r="M3556">
            <v>0</v>
          </cell>
          <cell r="N3556">
            <v>0</v>
          </cell>
          <cell r="R3556" t="e">
            <v>#REF!</v>
          </cell>
        </row>
        <row r="3557">
          <cell r="M3557">
            <v>0</v>
          </cell>
          <cell r="N3557">
            <v>0</v>
          </cell>
          <cell r="R3557" t="e">
            <v>#REF!</v>
          </cell>
        </row>
        <row r="3558">
          <cell r="M3558">
            <v>0</v>
          </cell>
          <cell r="N3558">
            <v>0</v>
          </cell>
          <cell r="R3558" t="e">
            <v>#REF!</v>
          </cell>
        </row>
        <row r="3559">
          <cell r="M3559">
            <v>0</v>
          </cell>
          <cell r="N3559">
            <v>0</v>
          </cell>
          <cell r="R3559" t="e">
            <v>#REF!</v>
          </cell>
        </row>
        <row r="3560">
          <cell r="M3560">
            <v>0</v>
          </cell>
          <cell r="N3560">
            <v>0</v>
          </cell>
          <cell r="R3560" t="e">
            <v>#REF!</v>
          </cell>
        </row>
        <row r="3561">
          <cell r="M3561">
            <v>0</v>
          </cell>
          <cell r="N3561">
            <v>0</v>
          </cell>
          <cell r="R3561" t="e">
            <v>#REF!</v>
          </cell>
        </row>
        <row r="3562">
          <cell r="M3562">
            <v>0</v>
          </cell>
          <cell r="N3562">
            <v>0</v>
          </cell>
          <cell r="R3562" t="e">
            <v>#REF!</v>
          </cell>
        </row>
        <row r="3563">
          <cell r="M3563">
            <v>0</v>
          </cell>
          <cell r="N3563">
            <v>0</v>
          </cell>
          <cell r="R3563" t="e">
            <v>#REF!</v>
          </cell>
        </row>
        <row r="3564">
          <cell r="M3564">
            <v>0</v>
          </cell>
          <cell r="N3564">
            <v>0</v>
          </cell>
          <cell r="R3564" t="e">
            <v>#REF!</v>
          </cell>
        </row>
        <row r="3565">
          <cell r="M3565">
            <v>0</v>
          </cell>
          <cell r="N3565">
            <v>0</v>
          </cell>
          <cell r="R3565" t="e">
            <v>#REF!</v>
          </cell>
        </row>
        <row r="3566">
          <cell r="M3566">
            <v>0</v>
          </cell>
          <cell r="N3566">
            <v>0</v>
          </cell>
        </row>
        <row r="3567">
          <cell r="M3567">
            <v>0</v>
          </cell>
          <cell r="N3567">
            <v>0</v>
          </cell>
        </row>
        <row r="3568">
          <cell r="M3568">
            <v>0</v>
          </cell>
          <cell r="N3568">
            <v>0</v>
          </cell>
        </row>
        <row r="3569">
          <cell r="M3569">
            <v>0</v>
          </cell>
          <cell r="N3569">
            <v>0</v>
          </cell>
        </row>
        <row r="3570">
          <cell r="M3570">
            <v>0</v>
          </cell>
          <cell r="N3570">
            <v>0</v>
          </cell>
        </row>
        <row r="3571">
          <cell r="M3571">
            <v>0</v>
          </cell>
          <cell r="N3571">
            <v>0</v>
          </cell>
        </row>
        <row r="3572">
          <cell r="M3572">
            <v>0</v>
          </cell>
          <cell r="N3572">
            <v>0</v>
          </cell>
        </row>
        <row r="3573">
          <cell r="M3573">
            <v>0</v>
          </cell>
          <cell r="N3573">
            <v>0</v>
          </cell>
        </row>
        <row r="3574">
          <cell r="M3574">
            <v>0</v>
          </cell>
          <cell r="N3574">
            <v>0</v>
          </cell>
        </row>
        <row r="3575">
          <cell r="M3575">
            <v>0</v>
          </cell>
          <cell r="N3575">
            <v>0</v>
          </cell>
        </row>
        <row r="3576">
          <cell r="M3576">
            <v>0</v>
          </cell>
          <cell r="N3576">
            <v>0</v>
          </cell>
        </row>
        <row r="3577">
          <cell r="M3577">
            <v>0</v>
          </cell>
          <cell r="N3577">
            <v>0</v>
          </cell>
        </row>
        <row r="3578">
          <cell r="M3578">
            <v>0</v>
          </cell>
          <cell r="N3578">
            <v>0</v>
          </cell>
        </row>
        <row r="3579">
          <cell r="M3579">
            <v>0</v>
          </cell>
          <cell r="N3579">
            <v>0</v>
          </cell>
        </row>
        <row r="3580">
          <cell r="M3580">
            <v>0</v>
          </cell>
          <cell r="N3580">
            <v>0</v>
          </cell>
        </row>
        <row r="3582">
          <cell r="M3582">
            <v>0</v>
          </cell>
          <cell r="N3582">
            <v>0</v>
          </cell>
        </row>
        <row r="3583">
          <cell r="M3583">
            <v>0</v>
          </cell>
          <cell r="N3583">
            <v>0</v>
          </cell>
        </row>
        <row r="3584">
          <cell r="M3584">
            <v>0</v>
          </cell>
          <cell r="N3584">
            <v>0</v>
          </cell>
        </row>
        <row r="3585">
          <cell r="M3585">
            <v>0</v>
          </cell>
          <cell r="N3585">
            <v>0</v>
          </cell>
        </row>
        <row r="3586">
          <cell r="M3586">
            <v>0</v>
          </cell>
          <cell r="N3586">
            <v>0</v>
          </cell>
        </row>
        <row r="3587">
          <cell r="M3587">
            <v>0</v>
          </cell>
          <cell r="N3587">
            <v>0</v>
          </cell>
        </row>
        <row r="3588">
          <cell r="M3588">
            <v>0</v>
          </cell>
          <cell r="N3588">
            <v>0</v>
          </cell>
        </row>
        <row r="3589">
          <cell r="M3589">
            <v>0</v>
          </cell>
          <cell r="N3589">
            <v>0</v>
          </cell>
        </row>
        <row r="3590">
          <cell r="M3590">
            <v>0</v>
          </cell>
          <cell r="N3590">
            <v>0</v>
          </cell>
        </row>
        <row r="3591">
          <cell r="M3591">
            <v>0</v>
          </cell>
          <cell r="N3591">
            <v>0</v>
          </cell>
        </row>
        <row r="3592">
          <cell r="M3592">
            <v>0</v>
          </cell>
          <cell r="N3592">
            <v>0</v>
          </cell>
        </row>
        <row r="3593">
          <cell r="I3593">
            <v>0</v>
          </cell>
          <cell r="J3593">
            <v>0</v>
          </cell>
          <cell r="K3593">
            <v>0</v>
          </cell>
          <cell r="L3593">
            <v>0</v>
          </cell>
          <cell r="M3593">
            <v>0</v>
          </cell>
          <cell r="N3593">
            <v>0</v>
          </cell>
        </row>
        <row r="3594">
          <cell r="M3594">
            <v>0</v>
          </cell>
          <cell r="N3594">
            <v>0</v>
          </cell>
        </row>
        <row r="3595">
          <cell r="M3595">
            <v>0</v>
          </cell>
          <cell r="N3595">
            <v>0</v>
          </cell>
        </row>
        <row r="3596">
          <cell r="M3596">
            <v>0</v>
          </cell>
          <cell r="N3596">
            <v>0</v>
          </cell>
        </row>
        <row r="3597">
          <cell r="M3597">
            <v>0</v>
          </cell>
          <cell r="N3597">
            <v>0</v>
          </cell>
        </row>
        <row r="3598">
          <cell r="M3598">
            <v>0</v>
          </cell>
          <cell r="N3598">
            <v>0</v>
          </cell>
        </row>
        <row r="3599">
          <cell r="M3599">
            <v>0</v>
          </cell>
          <cell r="N3599">
            <v>0</v>
          </cell>
        </row>
        <row r="3600">
          <cell r="M3600">
            <v>0</v>
          </cell>
          <cell r="N3600">
            <v>0</v>
          </cell>
        </row>
        <row r="3601">
          <cell r="M3601">
            <v>0</v>
          </cell>
          <cell r="N3601">
            <v>0</v>
          </cell>
        </row>
        <row r="3602">
          <cell r="M3602">
            <v>0</v>
          </cell>
          <cell r="N3602">
            <v>0</v>
          </cell>
        </row>
        <row r="3605">
          <cell r="M3605">
            <v>0</v>
          </cell>
          <cell r="N3605">
            <v>0</v>
          </cell>
        </row>
        <row r="3606">
          <cell r="M3606">
            <v>0</v>
          </cell>
          <cell r="N3606">
            <v>0</v>
          </cell>
        </row>
        <row r="3607">
          <cell r="M3607">
            <v>0</v>
          </cell>
          <cell r="N3607">
            <v>0</v>
          </cell>
        </row>
        <row r="3608">
          <cell r="M3608">
            <v>0</v>
          </cell>
          <cell r="N3608">
            <v>0</v>
          </cell>
        </row>
        <row r="3609">
          <cell r="M3609">
            <v>0</v>
          </cell>
          <cell r="N3609">
            <v>0</v>
          </cell>
        </row>
        <row r="3610">
          <cell r="I3610" t="str">
            <v>O.E. 2.12</v>
          </cell>
          <cell r="J3610" t="str">
            <v>Suministro, transporte e instalación de iterruptor doble 15A, 120V, incluye marquillado.</v>
          </cell>
          <cell r="K3610" t="str">
            <v>un</v>
          </cell>
          <cell r="L3610">
            <v>53647</v>
          </cell>
          <cell r="M3610">
            <v>35811.241199999997</v>
          </cell>
          <cell r="N3610">
            <v>14485.26</v>
          </cell>
          <cell r="O3610">
            <v>2724.2629999999999</v>
          </cell>
          <cell r="P3610">
            <v>625.90200000000004</v>
          </cell>
          <cell r="Q3610">
            <v>0</v>
          </cell>
          <cell r="R3610" t="e">
            <v>#N/A</v>
          </cell>
          <cell r="S3610">
            <v>0.08</v>
          </cell>
        </row>
        <row r="3611">
          <cell r="M3611">
            <v>0</v>
          </cell>
          <cell r="N3611">
            <v>0</v>
          </cell>
          <cell r="R3611">
            <v>0</v>
          </cell>
        </row>
        <row r="3612">
          <cell r="M3612">
            <v>0</v>
          </cell>
          <cell r="N3612">
            <v>0</v>
          </cell>
          <cell r="R3612">
            <v>0</v>
          </cell>
        </row>
        <row r="3613">
          <cell r="M3613">
            <v>0</v>
          </cell>
          <cell r="N3613">
            <v>0</v>
          </cell>
          <cell r="R3613" t="e">
            <v>#N/A</v>
          </cell>
        </row>
        <row r="3614">
          <cell r="M3614">
            <v>0</v>
          </cell>
          <cell r="N3614">
            <v>0</v>
          </cell>
          <cell r="R3614" t="e">
            <v>#N/A</v>
          </cell>
        </row>
        <row r="3615">
          <cell r="M3615">
            <v>0</v>
          </cell>
          <cell r="N3615">
            <v>0</v>
          </cell>
          <cell r="R3615" t="e">
            <v>#N/A</v>
          </cell>
        </row>
        <row r="3616">
          <cell r="M3616">
            <v>0</v>
          </cell>
          <cell r="N3616">
            <v>0</v>
          </cell>
          <cell r="R3616" t="e">
            <v>#N/A</v>
          </cell>
        </row>
        <row r="3617">
          <cell r="M3617">
            <v>0</v>
          </cell>
          <cell r="N3617">
            <v>0</v>
          </cell>
          <cell r="R3617" t="e">
            <v>#N/A</v>
          </cell>
        </row>
        <row r="3618">
          <cell r="M3618">
            <v>0</v>
          </cell>
          <cell r="N3618">
            <v>0</v>
          </cell>
          <cell r="R3618" t="e">
            <v>#N/A</v>
          </cell>
        </row>
        <row r="3619">
          <cell r="M3619">
            <v>0</v>
          </cell>
          <cell r="N3619">
            <v>0</v>
          </cell>
          <cell r="R3619" t="e">
            <v>#N/A</v>
          </cell>
        </row>
        <row r="3620">
          <cell r="M3620">
            <v>0</v>
          </cell>
          <cell r="N3620">
            <v>0</v>
          </cell>
          <cell r="R3620" t="e">
            <v>#N/A</v>
          </cell>
        </row>
        <row r="3621">
          <cell r="M3621">
            <v>0</v>
          </cell>
          <cell r="N3621">
            <v>0</v>
          </cell>
          <cell r="R3621" t="e">
            <v>#N/A</v>
          </cell>
        </row>
        <row r="3622">
          <cell r="M3622">
            <v>0</v>
          </cell>
          <cell r="N3622">
            <v>0</v>
          </cell>
          <cell r="R3622" t="e">
            <v>#N/A</v>
          </cell>
        </row>
        <row r="3623">
          <cell r="M3623">
            <v>0</v>
          </cell>
          <cell r="N3623">
            <v>0</v>
          </cell>
          <cell r="R3623" t="e">
            <v>#N/A</v>
          </cell>
        </row>
        <row r="3624">
          <cell r="M3624">
            <v>0</v>
          </cell>
          <cell r="N3624">
            <v>0</v>
          </cell>
          <cell r="R3624" t="e">
            <v>#N/A</v>
          </cell>
        </row>
        <row r="3625">
          <cell r="M3625">
            <v>0</v>
          </cell>
          <cell r="N3625">
            <v>0</v>
          </cell>
          <cell r="R3625" t="e">
            <v>#N/A</v>
          </cell>
        </row>
        <row r="3626">
          <cell r="M3626">
            <v>0</v>
          </cell>
          <cell r="N3626">
            <v>0</v>
          </cell>
          <cell r="R3626" t="e">
            <v>#N/A</v>
          </cell>
        </row>
        <row r="3627">
          <cell r="M3627">
            <v>0</v>
          </cell>
          <cell r="N3627">
            <v>0</v>
          </cell>
          <cell r="R3627" t="e">
            <v>#N/A</v>
          </cell>
        </row>
        <row r="3628">
          <cell r="M3628">
            <v>0</v>
          </cell>
          <cell r="N3628">
            <v>0</v>
          </cell>
          <cell r="R3628" t="e">
            <v>#N/A</v>
          </cell>
        </row>
        <row r="3629">
          <cell r="M3629">
            <v>0</v>
          </cell>
          <cell r="N3629">
            <v>0</v>
          </cell>
        </row>
        <row r="3630">
          <cell r="M3630">
            <v>0</v>
          </cell>
          <cell r="N3630">
            <v>0</v>
          </cell>
        </row>
        <row r="3631">
          <cell r="M3631">
            <v>0</v>
          </cell>
          <cell r="N3631">
            <v>0</v>
          </cell>
        </row>
        <row r="3632">
          <cell r="M3632">
            <v>0</v>
          </cell>
          <cell r="N3632">
            <v>0</v>
          </cell>
        </row>
        <row r="3633">
          <cell r="M3633">
            <v>0</v>
          </cell>
          <cell r="N3633">
            <v>0</v>
          </cell>
        </row>
        <row r="3634">
          <cell r="M3634">
            <v>0</v>
          </cell>
          <cell r="N3634">
            <v>0</v>
          </cell>
        </row>
        <row r="3635">
          <cell r="M3635">
            <v>0</v>
          </cell>
          <cell r="N3635">
            <v>0</v>
          </cell>
        </row>
        <row r="3636">
          <cell r="M3636">
            <v>0</v>
          </cell>
          <cell r="N3636">
            <v>0</v>
          </cell>
        </row>
        <row r="3637">
          <cell r="M3637">
            <v>0</v>
          </cell>
          <cell r="N3637">
            <v>0</v>
          </cell>
        </row>
        <row r="3638">
          <cell r="M3638">
            <v>0</v>
          </cell>
          <cell r="N3638">
            <v>0</v>
          </cell>
        </row>
        <row r="3639">
          <cell r="M3639">
            <v>0</v>
          </cell>
          <cell r="N3639">
            <v>0</v>
          </cell>
        </row>
        <row r="3640">
          <cell r="M3640">
            <v>0</v>
          </cell>
          <cell r="N3640">
            <v>0</v>
          </cell>
        </row>
        <row r="3641">
          <cell r="M3641">
            <v>0</v>
          </cell>
          <cell r="N3641">
            <v>0</v>
          </cell>
        </row>
        <row r="3642">
          <cell r="M3642">
            <v>0</v>
          </cell>
          <cell r="N3642">
            <v>0</v>
          </cell>
        </row>
        <row r="3643">
          <cell r="M3643">
            <v>0</v>
          </cell>
          <cell r="N3643">
            <v>0</v>
          </cell>
        </row>
        <row r="3645">
          <cell r="M3645">
            <v>0</v>
          </cell>
          <cell r="N3645">
            <v>0</v>
          </cell>
        </row>
        <row r="3646">
          <cell r="M3646">
            <v>0</v>
          </cell>
          <cell r="N3646">
            <v>0</v>
          </cell>
        </row>
        <row r="3647">
          <cell r="M3647">
            <v>0</v>
          </cell>
          <cell r="N3647">
            <v>0</v>
          </cell>
        </row>
        <row r="3648">
          <cell r="M3648">
            <v>0</v>
          </cell>
          <cell r="N3648">
            <v>0</v>
          </cell>
        </row>
        <row r="3649">
          <cell r="M3649">
            <v>0</v>
          </cell>
          <cell r="N3649">
            <v>0</v>
          </cell>
        </row>
        <row r="3650">
          <cell r="M3650">
            <v>0</v>
          </cell>
          <cell r="N3650">
            <v>0</v>
          </cell>
        </row>
        <row r="3651">
          <cell r="M3651">
            <v>0</v>
          </cell>
          <cell r="N3651">
            <v>0</v>
          </cell>
        </row>
        <row r="3652">
          <cell r="M3652">
            <v>0</v>
          </cell>
          <cell r="N3652">
            <v>0</v>
          </cell>
        </row>
        <row r="3653">
          <cell r="M3653">
            <v>0</v>
          </cell>
          <cell r="N3653">
            <v>0</v>
          </cell>
        </row>
        <row r="3654">
          <cell r="M3654">
            <v>0</v>
          </cell>
          <cell r="N3654">
            <v>0</v>
          </cell>
        </row>
        <row r="3655">
          <cell r="M3655">
            <v>0</v>
          </cell>
          <cell r="N3655">
            <v>0</v>
          </cell>
        </row>
        <row r="3656">
          <cell r="I3656">
            <v>0</v>
          </cell>
          <cell r="J3656">
            <v>0</v>
          </cell>
          <cell r="K3656">
            <v>0</v>
          </cell>
          <cell r="L3656">
            <v>0</v>
          </cell>
          <cell r="M3656">
            <v>0</v>
          </cell>
          <cell r="N3656">
            <v>0</v>
          </cell>
        </row>
        <row r="3657">
          <cell r="M3657">
            <v>0</v>
          </cell>
          <cell r="N3657">
            <v>0</v>
          </cell>
        </row>
        <row r="3658">
          <cell r="M3658">
            <v>0</v>
          </cell>
          <cell r="N3658">
            <v>0</v>
          </cell>
        </row>
        <row r="3659">
          <cell r="M3659">
            <v>0</v>
          </cell>
          <cell r="N3659">
            <v>0</v>
          </cell>
        </row>
        <row r="3660">
          <cell r="M3660">
            <v>0</v>
          </cell>
          <cell r="N3660">
            <v>0</v>
          </cell>
        </row>
        <row r="3661">
          <cell r="M3661">
            <v>0</v>
          </cell>
          <cell r="N3661">
            <v>0</v>
          </cell>
        </row>
        <row r="3662">
          <cell r="M3662">
            <v>0</v>
          </cell>
          <cell r="N3662">
            <v>0</v>
          </cell>
        </row>
        <row r="3663">
          <cell r="M3663">
            <v>0</v>
          </cell>
          <cell r="N3663">
            <v>0</v>
          </cell>
        </row>
        <row r="3664">
          <cell r="M3664">
            <v>0</v>
          </cell>
          <cell r="N3664">
            <v>0</v>
          </cell>
        </row>
        <row r="3665">
          <cell r="M3665">
            <v>0</v>
          </cell>
          <cell r="N3665">
            <v>0</v>
          </cell>
        </row>
        <row r="3668">
          <cell r="M3668">
            <v>0</v>
          </cell>
          <cell r="N3668">
            <v>0</v>
          </cell>
        </row>
        <row r="3669">
          <cell r="M3669">
            <v>0</v>
          </cell>
          <cell r="N3669">
            <v>0</v>
          </cell>
        </row>
        <row r="3670">
          <cell r="M3670">
            <v>0</v>
          </cell>
          <cell r="N3670">
            <v>0</v>
          </cell>
        </row>
        <row r="3671">
          <cell r="M3671">
            <v>0</v>
          </cell>
          <cell r="N3671">
            <v>0</v>
          </cell>
        </row>
        <row r="3672">
          <cell r="M3672">
            <v>0</v>
          </cell>
          <cell r="N3672">
            <v>0</v>
          </cell>
        </row>
        <row r="3673">
          <cell r="I3673" t="str">
            <v>O.E. 2.13</v>
          </cell>
          <cell r="J3673" t="str">
            <v>Suministro, transporte e instalación de iterruptor triple 15A, 120V, incluye marquillado.</v>
          </cell>
          <cell r="K3673" t="str">
            <v>un</v>
          </cell>
          <cell r="L3673">
            <v>47663</v>
          </cell>
          <cell r="M3673">
            <v>29827.35</v>
          </cell>
          <cell r="N3673">
            <v>14485.26</v>
          </cell>
          <cell r="O3673">
            <v>2724.2629999999999</v>
          </cell>
          <cell r="P3673">
            <v>625.90200000000004</v>
          </cell>
          <cell r="Q3673">
            <v>0</v>
          </cell>
          <cell r="R3673" t="e">
            <v>#N/A</v>
          </cell>
          <cell r="S3673">
            <v>0.08</v>
          </cell>
        </row>
        <row r="3674">
          <cell r="M3674">
            <v>0</v>
          </cell>
          <cell r="N3674">
            <v>0</v>
          </cell>
          <cell r="R3674">
            <v>0</v>
          </cell>
        </row>
        <row r="3675">
          <cell r="M3675">
            <v>0</v>
          </cell>
          <cell r="N3675">
            <v>0</v>
          </cell>
          <cell r="R3675">
            <v>0</v>
          </cell>
        </row>
        <row r="3676">
          <cell r="M3676">
            <v>0</v>
          </cell>
          <cell r="N3676">
            <v>0</v>
          </cell>
          <cell r="R3676" t="e">
            <v>#N/A</v>
          </cell>
        </row>
        <row r="3677">
          <cell r="M3677">
            <v>0</v>
          </cell>
          <cell r="N3677">
            <v>0</v>
          </cell>
          <cell r="R3677" t="e">
            <v>#N/A</v>
          </cell>
        </row>
        <row r="3678">
          <cell r="M3678">
            <v>0</v>
          </cell>
          <cell r="N3678">
            <v>0</v>
          </cell>
          <cell r="R3678" t="e">
            <v>#N/A</v>
          </cell>
        </row>
        <row r="3679">
          <cell r="M3679">
            <v>0</v>
          </cell>
          <cell r="N3679">
            <v>0</v>
          </cell>
          <cell r="R3679" t="e">
            <v>#N/A</v>
          </cell>
        </row>
        <row r="3680">
          <cell r="M3680">
            <v>0</v>
          </cell>
          <cell r="N3680">
            <v>0</v>
          </cell>
          <cell r="R3680" t="e">
            <v>#N/A</v>
          </cell>
        </row>
        <row r="3681">
          <cell r="M3681">
            <v>0</v>
          </cell>
          <cell r="N3681">
            <v>0</v>
          </cell>
          <cell r="R3681" t="e">
            <v>#N/A</v>
          </cell>
        </row>
        <row r="3682">
          <cell r="M3682">
            <v>0</v>
          </cell>
          <cell r="N3682">
            <v>0</v>
          </cell>
          <cell r="R3682" t="e">
            <v>#N/A</v>
          </cell>
        </row>
        <row r="3683">
          <cell r="M3683">
            <v>0</v>
          </cell>
          <cell r="N3683">
            <v>0</v>
          </cell>
          <cell r="R3683" t="e">
            <v>#N/A</v>
          </cell>
        </row>
        <row r="3684">
          <cell r="M3684">
            <v>0</v>
          </cell>
          <cell r="N3684">
            <v>0</v>
          </cell>
          <cell r="R3684" t="e">
            <v>#N/A</v>
          </cell>
        </row>
        <row r="3685">
          <cell r="M3685">
            <v>0</v>
          </cell>
          <cell r="N3685">
            <v>0</v>
          </cell>
          <cell r="R3685" t="e">
            <v>#N/A</v>
          </cell>
        </row>
        <row r="3686">
          <cell r="M3686">
            <v>0</v>
          </cell>
          <cell r="N3686">
            <v>0</v>
          </cell>
          <cell r="R3686" t="e">
            <v>#N/A</v>
          </cell>
        </row>
        <row r="3687">
          <cell r="M3687">
            <v>0</v>
          </cell>
          <cell r="N3687">
            <v>0</v>
          </cell>
          <cell r="R3687" t="e">
            <v>#N/A</v>
          </cell>
        </row>
        <row r="3688">
          <cell r="M3688">
            <v>0</v>
          </cell>
          <cell r="N3688">
            <v>0</v>
          </cell>
          <cell r="R3688" t="e">
            <v>#N/A</v>
          </cell>
        </row>
        <row r="3689">
          <cell r="M3689">
            <v>0</v>
          </cell>
          <cell r="N3689">
            <v>0</v>
          </cell>
          <cell r="R3689" t="e">
            <v>#N/A</v>
          </cell>
        </row>
        <row r="3690">
          <cell r="M3690">
            <v>0</v>
          </cell>
          <cell r="N3690">
            <v>0</v>
          </cell>
          <cell r="R3690" t="e">
            <v>#N/A</v>
          </cell>
        </row>
        <row r="3691">
          <cell r="M3691">
            <v>0</v>
          </cell>
          <cell r="N3691">
            <v>0</v>
          </cell>
          <cell r="R3691" t="e">
            <v>#N/A</v>
          </cell>
        </row>
        <row r="3692">
          <cell r="M3692">
            <v>0</v>
          </cell>
          <cell r="N3692">
            <v>0</v>
          </cell>
        </row>
        <row r="3693">
          <cell r="M3693">
            <v>0</v>
          </cell>
          <cell r="N3693">
            <v>0</v>
          </cell>
        </row>
        <row r="3694">
          <cell r="M3694">
            <v>0</v>
          </cell>
          <cell r="N3694">
            <v>0</v>
          </cell>
        </row>
        <row r="3695">
          <cell r="M3695">
            <v>0</v>
          </cell>
          <cell r="N3695">
            <v>0</v>
          </cell>
        </row>
        <row r="3696">
          <cell r="M3696">
            <v>0</v>
          </cell>
          <cell r="N3696">
            <v>0</v>
          </cell>
        </row>
        <row r="3697">
          <cell r="M3697">
            <v>0</v>
          </cell>
          <cell r="N3697">
            <v>0</v>
          </cell>
        </row>
        <row r="3698">
          <cell r="M3698">
            <v>0</v>
          </cell>
          <cell r="N3698">
            <v>0</v>
          </cell>
        </row>
        <row r="3699">
          <cell r="M3699">
            <v>0</v>
          </cell>
          <cell r="N3699">
            <v>0</v>
          </cell>
        </row>
        <row r="3700">
          <cell r="M3700">
            <v>0</v>
          </cell>
          <cell r="N3700">
            <v>0</v>
          </cell>
        </row>
        <row r="3701">
          <cell r="M3701">
            <v>0</v>
          </cell>
          <cell r="N3701">
            <v>0</v>
          </cell>
        </row>
        <row r="3702">
          <cell r="M3702">
            <v>0</v>
          </cell>
          <cell r="N3702">
            <v>0</v>
          </cell>
        </row>
        <row r="3703">
          <cell r="M3703">
            <v>0</v>
          </cell>
          <cell r="N3703">
            <v>0</v>
          </cell>
        </row>
        <row r="3704">
          <cell r="M3704">
            <v>0</v>
          </cell>
          <cell r="N3704">
            <v>0</v>
          </cell>
        </row>
        <row r="3705">
          <cell r="M3705">
            <v>0</v>
          </cell>
          <cell r="N3705">
            <v>0</v>
          </cell>
        </row>
        <row r="3706">
          <cell r="M3706">
            <v>0</v>
          </cell>
          <cell r="N3706">
            <v>0</v>
          </cell>
        </row>
        <row r="3708">
          <cell r="M3708">
            <v>0</v>
          </cell>
          <cell r="N3708">
            <v>0</v>
          </cell>
        </row>
        <row r="3709">
          <cell r="M3709">
            <v>0</v>
          </cell>
          <cell r="N3709">
            <v>0</v>
          </cell>
        </row>
        <row r="3710">
          <cell r="M3710">
            <v>0</v>
          </cell>
          <cell r="N3710">
            <v>0</v>
          </cell>
        </row>
        <row r="3711">
          <cell r="M3711">
            <v>0</v>
          </cell>
          <cell r="N3711">
            <v>0</v>
          </cell>
        </row>
        <row r="3712">
          <cell r="M3712">
            <v>0</v>
          </cell>
          <cell r="N3712">
            <v>0</v>
          </cell>
        </row>
        <row r="3713">
          <cell r="M3713">
            <v>0</v>
          </cell>
          <cell r="N3713">
            <v>0</v>
          </cell>
        </row>
        <row r="3714">
          <cell r="M3714">
            <v>0</v>
          </cell>
          <cell r="N3714">
            <v>0</v>
          </cell>
        </row>
        <row r="3715">
          <cell r="M3715">
            <v>0</v>
          </cell>
          <cell r="N3715">
            <v>0</v>
          </cell>
        </row>
        <row r="3716">
          <cell r="M3716">
            <v>0</v>
          </cell>
          <cell r="N3716">
            <v>0</v>
          </cell>
        </row>
        <row r="3717">
          <cell r="M3717">
            <v>0</v>
          </cell>
          <cell r="N3717">
            <v>0</v>
          </cell>
        </row>
        <row r="3718">
          <cell r="M3718">
            <v>0</v>
          </cell>
          <cell r="N3718">
            <v>0</v>
          </cell>
        </row>
        <row r="3719">
          <cell r="I3719">
            <v>0</v>
          </cell>
          <cell r="J3719">
            <v>0</v>
          </cell>
          <cell r="K3719">
            <v>0</v>
          </cell>
          <cell r="L3719">
            <v>0</v>
          </cell>
          <cell r="M3719">
            <v>0</v>
          </cell>
          <cell r="N3719">
            <v>0</v>
          </cell>
        </row>
        <row r="3720">
          <cell r="M3720">
            <v>0</v>
          </cell>
          <cell r="N3720">
            <v>0</v>
          </cell>
        </row>
        <row r="3721">
          <cell r="M3721">
            <v>0</v>
          </cell>
          <cell r="N3721">
            <v>0</v>
          </cell>
        </row>
        <row r="3722">
          <cell r="M3722">
            <v>0</v>
          </cell>
          <cell r="N3722">
            <v>0</v>
          </cell>
        </row>
        <row r="3723">
          <cell r="M3723">
            <v>0</v>
          </cell>
          <cell r="N3723">
            <v>0</v>
          </cell>
        </row>
        <row r="3724">
          <cell r="M3724">
            <v>0</v>
          </cell>
          <cell r="N3724">
            <v>0</v>
          </cell>
        </row>
        <row r="3725">
          <cell r="M3725">
            <v>0</v>
          </cell>
          <cell r="N3725">
            <v>0</v>
          </cell>
        </row>
        <row r="3726">
          <cell r="M3726">
            <v>0</v>
          </cell>
          <cell r="N3726">
            <v>0</v>
          </cell>
        </row>
        <row r="3727">
          <cell r="M3727">
            <v>0</v>
          </cell>
          <cell r="N3727">
            <v>0</v>
          </cell>
        </row>
        <row r="3728">
          <cell r="M3728">
            <v>0</v>
          </cell>
          <cell r="N3728">
            <v>0</v>
          </cell>
        </row>
        <row r="3729">
          <cell r="M3729">
            <v>0</v>
          </cell>
          <cell r="N3729">
            <v>0</v>
          </cell>
        </row>
        <row r="3730">
          <cell r="M3730">
            <v>0</v>
          </cell>
          <cell r="N3730">
            <v>0</v>
          </cell>
        </row>
        <row r="3731">
          <cell r="M3731">
            <v>0</v>
          </cell>
          <cell r="N3731">
            <v>0</v>
          </cell>
        </row>
        <row r="3732">
          <cell r="M3732">
            <v>0</v>
          </cell>
          <cell r="N3732">
            <v>0</v>
          </cell>
        </row>
        <row r="3733">
          <cell r="M3733">
            <v>0</v>
          </cell>
          <cell r="N3733">
            <v>0</v>
          </cell>
        </row>
        <row r="3734">
          <cell r="M3734">
            <v>0</v>
          </cell>
          <cell r="N3734">
            <v>0</v>
          </cell>
        </row>
        <row r="3735">
          <cell r="M3735">
            <v>0</v>
          </cell>
          <cell r="N3735">
            <v>0</v>
          </cell>
        </row>
        <row r="3736">
          <cell r="I3736" t="str">
            <v>O.E. 2.14</v>
          </cell>
          <cell r="J3736" t="str">
            <v>Suministro, transporte e instalación de salida eléctrica expuesta para alumbrado, en tubería EMT, con tomacorrientes polo a tierra 15A. 120 V Tipo LEV referencia 5320 ACP y según norma NEMA 5-15R o equivalente.  Incluye toma, ducto EMT 3/4", encintada, conductores de cobre 12 AWG-CU-LSHF, cajas metálicas 12*12*5 de sobreponer con tapa lisa calibre 20, conectores de conexión y/o empalme, grapa metálica galvanizada doble ala, marcación con pinturata de acuerdo a la norma, obra civil y demás accesorios necesarios para su correcta instalación. (Salida promedio 4 m).</v>
          </cell>
          <cell r="K3736" t="str">
            <v>un</v>
          </cell>
          <cell r="L3736">
            <v>84327</v>
          </cell>
          <cell r="M3736">
            <v>59349.5</v>
          </cell>
          <cell r="N3736">
            <v>23191.638499999997</v>
          </cell>
          <cell r="O3736">
            <v>1159.581925</v>
          </cell>
          <cell r="P3736">
            <v>625.90200000000004</v>
          </cell>
          <cell r="Q3736">
            <v>0</v>
          </cell>
          <cell r="R3736" t="e">
            <v>#N/A</v>
          </cell>
          <cell r="S3736">
            <v>0.13858519058629046</v>
          </cell>
        </row>
        <row r="3737">
          <cell r="M3737">
            <v>0</v>
          </cell>
          <cell r="N3737">
            <v>0</v>
          </cell>
          <cell r="R3737">
            <v>0</v>
          </cell>
        </row>
        <row r="3738">
          <cell r="M3738">
            <v>0</v>
          </cell>
          <cell r="N3738">
            <v>0</v>
          </cell>
          <cell r="R3738">
            <v>0</v>
          </cell>
        </row>
        <row r="3739">
          <cell r="M3739">
            <v>0</v>
          </cell>
          <cell r="N3739">
            <v>0</v>
          </cell>
          <cell r="R3739" t="e">
            <v>#N/A</v>
          </cell>
        </row>
        <row r="3740">
          <cell r="M3740">
            <v>0</v>
          </cell>
          <cell r="N3740">
            <v>0</v>
          </cell>
          <cell r="R3740" t="e">
            <v>#N/A</v>
          </cell>
        </row>
        <row r="3741">
          <cell r="M3741">
            <v>0</v>
          </cell>
          <cell r="N3741">
            <v>0</v>
          </cell>
          <cell r="R3741" t="e">
            <v>#N/A</v>
          </cell>
        </row>
        <row r="3742">
          <cell r="M3742">
            <v>0</v>
          </cell>
          <cell r="N3742">
            <v>0</v>
          </cell>
          <cell r="R3742" t="e">
            <v>#N/A</v>
          </cell>
        </row>
        <row r="3743">
          <cell r="M3743">
            <v>0</v>
          </cell>
          <cell r="N3743">
            <v>0</v>
          </cell>
          <cell r="R3743" t="e">
            <v>#N/A</v>
          </cell>
        </row>
        <row r="3744">
          <cell r="M3744">
            <v>0</v>
          </cell>
          <cell r="N3744">
            <v>0</v>
          </cell>
          <cell r="R3744" t="e">
            <v>#N/A</v>
          </cell>
        </row>
        <row r="3745">
          <cell r="M3745">
            <v>0</v>
          </cell>
          <cell r="N3745">
            <v>0</v>
          </cell>
          <cell r="R3745" t="e">
            <v>#N/A</v>
          </cell>
        </row>
        <row r="3746">
          <cell r="M3746">
            <v>0</v>
          </cell>
          <cell r="N3746">
            <v>0</v>
          </cell>
          <cell r="R3746" t="e">
            <v>#N/A</v>
          </cell>
        </row>
        <row r="3747">
          <cell r="M3747">
            <v>0</v>
          </cell>
          <cell r="N3747">
            <v>0</v>
          </cell>
          <cell r="R3747" t="e">
            <v>#N/A</v>
          </cell>
        </row>
        <row r="3748">
          <cell r="M3748">
            <v>0</v>
          </cell>
          <cell r="N3748">
            <v>0</v>
          </cell>
          <cell r="R3748" t="e">
            <v>#N/A</v>
          </cell>
        </row>
        <row r="3749">
          <cell r="M3749">
            <v>0</v>
          </cell>
          <cell r="N3749">
            <v>0</v>
          </cell>
          <cell r="R3749" t="e">
            <v>#N/A</v>
          </cell>
        </row>
        <row r="3750">
          <cell r="M3750">
            <v>0</v>
          </cell>
          <cell r="N3750">
            <v>0</v>
          </cell>
          <cell r="R3750" t="e">
            <v>#N/A</v>
          </cell>
        </row>
        <row r="3751">
          <cell r="M3751">
            <v>0</v>
          </cell>
          <cell r="N3751">
            <v>0</v>
          </cell>
          <cell r="R3751" t="e">
            <v>#N/A</v>
          </cell>
        </row>
        <row r="3752">
          <cell r="M3752">
            <v>0</v>
          </cell>
          <cell r="N3752">
            <v>0</v>
          </cell>
          <cell r="R3752" t="e">
            <v>#N/A</v>
          </cell>
        </row>
        <row r="3753">
          <cell r="M3753">
            <v>0</v>
          </cell>
          <cell r="N3753">
            <v>0</v>
          </cell>
          <cell r="R3753" t="e">
            <v>#N/A</v>
          </cell>
        </row>
        <row r="3754">
          <cell r="M3754">
            <v>0</v>
          </cell>
          <cell r="N3754">
            <v>0</v>
          </cell>
          <cell r="R3754" t="e">
            <v>#N/A</v>
          </cell>
        </row>
        <row r="3755">
          <cell r="M3755">
            <v>0</v>
          </cell>
          <cell r="N3755">
            <v>0</v>
          </cell>
        </row>
        <row r="3756">
          <cell r="M3756">
            <v>0</v>
          </cell>
          <cell r="N3756">
            <v>0</v>
          </cell>
        </row>
        <row r="3757">
          <cell r="M3757">
            <v>0</v>
          </cell>
          <cell r="N3757">
            <v>0</v>
          </cell>
        </row>
        <row r="3758">
          <cell r="M3758">
            <v>0</v>
          </cell>
          <cell r="N3758">
            <v>0</v>
          </cell>
        </row>
        <row r="3759">
          <cell r="M3759">
            <v>0</v>
          </cell>
          <cell r="N3759">
            <v>0</v>
          </cell>
        </row>
        <row r="3760">
          <cell r="M3760">
            <v>0</v>
          </cell>
          <cell r="N3760">
            <v>0</v>
          </cell>
        </row>
        <row r="3761">
          <cell r="M3761">
            <v>0</v>
          </cell>
          <cell r="N3761">
            <v>0</v>
          </cell>
        </row>
        <row r="3762">
          <cell r="M3762">
            <v>0</v>
          </cell>
          <cell r="N3762">
            <v>0</v>
          </cell>
        </row>
        <row r="3763">
          <cell r="M3763">
            <v>0</v>
          </cell>
          <cell r="N3763">
            <v>0</v>
          </cell>
        </row>
        <row r="3764">
          <cell r="M3764">
            <v>0</v>
          </cell>
          <cell r="N3764">
            <v>0</v>
          </cell>
        </row>
        <row r="3765">
          <cell r="M3765">
            <v>0</v>
          </cell>
          <cell r="N3765">
            <v>0</v>
          </cell>
        </row>
        <row r="3766">
          <cell r="M3766">
            <v>0</v>
          </cell>
          <cell r="N3766">
            <v>0</v>
          </cell>
        </row>
        <row r="3767">
          <cell r="M3767">
            <v>0</v>
          </cell>
          <cell r="N3767">
            <v>0</v>
          </cell>
        </row>
        <row r="3768">
          <cell r="M3768">
            <v>0</v>
          </cell>
          <cell r="N3768">
            <v>0</v>
          </cell>
        </row>
        <row r="3769">
          <cell r="M3769">
            <v>0</v>
          </cell>
          <cell r="N3769">
            <v>0</v>
          </cell>
        </row>
        <row r="3770">
          <cell r="M3770">
            <v>0</v>
          </cell>
          <cell r="N3770">
            <v>0</v>
          </cell>
        </row>
        <row r="3771">
          <cell r="M3771">
            <v>0</v>
          </cell>
          <cell r="N3771">
            <v>0</v>
          </cell>
        </row>
        <row r="3772">
          <cell r="M3772">
            <v>0</v>
          </cell>
          <cell r="N3772">
            <v>0</v>
          </cell>
        </row>
        <row r="3773">
          <cell r="M3773">
            <v>0</v>
          </cell>
          <cell r="N3773">
            <v>0</v>
          </cell>
        </row>
        <row r="3774">
          <cell r="M3774">
            <v>0</v>
          </cell>
          <cell r="N3774">
            <v>0</v>
          </cell>
        </row>
        <row r="3775">
          <cell r="M3775">
            <v>0</v>
          </cell>
          <cell r="N3775">
            <v>0</v>
          </cell>
        </row>
        <row r="3776">
          <cell r="M3776">
            <v>0</v>
          </cell>
          <cell r="N3776">
            <v>0</v>
          </cell>
        </row>
        <row r="3777">
          <cell r="M3777">
            <v>0</v>
          </cell>
          <cell r="N3777">
            <v>0</v>
          </cell>
        </row>
        <row r="3778">
          <cell r="M3778">
            <v>0</v>
          </cell>
          <cell r="N3778">
            <v>0</v>
          </cell>
        </row>
        <row r="3779">
          <cell r="M3779">
            <v>0</v>
          </cell>
          <cell r="N3779">
            <v>0</v>
          </cell>
        </row>
        <row r="3780">
          <cell r="M3780">
            <v>0</v>
          </cell>
          <cell r="N3780">
            <v>0</v>
          </cell>
        </row>
        <row r="3781">
          <cell r="M3781">
            <v>0</v>
          </cell>
          <cell r="N3781">
            <v>0</v>
          </cell>
        </row>
        <row r="3782">
          <cell r="I3782">
            <v>0</v>
          </cell>
          <cell r="J3782">
            <v>0</v>
          </cell>
          <cell r="K3782">
            <v>0</v>
          </cell>
          <cell r="L3782">
            <v>0</v>
          </cell>
          <cell r="M3782">
            <v>0</v>
          </cell>
          <cell r="N3782">
            <v>0</v>
          </cell>
        </row>
        <row r="3783">
          <cell r="M3783">
            <v>0</v>
          </cell>
          <cell r="N3783">
            <v>0</v>
          </cell>
        </row>
        <row r="3784">
          <cell r="M3784">
            <v>0</v>
          </cell>
          <cell r="N3784">
            <v>0</v>
          </cell>
        </row>
        <row r="3785">
          <cell r="M3785">
            <v>0</v>
          </cell>
          <cell r="N3785">
            <v>0</v>
          </cell>
        </row>
        <row r="3786">
          <cell r="M3786">
            <v>0</v>
          </cell>
          <cell r="N3786">
            <v>0</v>
          </cell>
        </row>
        <row r="3787">
          <cell r="M3787">
            <v>0</v>
          </cell>
          <cell r="N3787">
            <v>0</v>
          </cell>
        </row>
        <row r="3788">
          <cell r="M3788">
            <v>0</v>
          </cell>
          <cell r="N3788">
            <v>0</v>
          </cell>
        </row>
        <row r="3789">
          <cell r="M3789">
            <v>0</v>
          </cell>
          <cell r="N3789">
            <v>0</v>
          </cell>
        </row>
        <row r="3790">
          <cell r="M3790">
            <v>0</v>
          </cell>
          <cell r="N3790">
            <v>0</v>
          </cell>
        </row>
        <row r="3791">
          <cell r="M3791">
            <v>0</v>
          </cell>
          <cell r="N3791">
            <v>0</v>
          </cell>
        </row>
        <row r="3792">
          <cell r="M3792">
            <v>0</v>
          </cell>
          <cell r="N3792">
            <v>0</v>
          </cell>
        </row>
        <row r="3794">
          <cell r="M3794">
            <v>0</v>
          </cell>
          <cell r="N3794">
            <v>0</v>
          </cell>
        </row>
        <row r="3795">
          <cell r="M3795">
            <v>0</v>
          </cell>
          <cell r="N3795">
            <v>0</v>
          </cell>
        </row>
        <row r="3796">
          <cell r="M3796">
            <v>0</v>
          </cell>
          <cell r="N3796">
            <v>0</v>
          </cell>
        </row>
        <row r="3797">
          <cell r="M3797">
            <v>0</v>
          </cell>
          <cell r="N3797">
            <v>0</v>
          </cell>
        </row>
        <row r="3798">
          <cell r="M3798">
            <v>0</v>
          </cell>
          <cell r="N3798">
            <v>0</v>
          </cell>
        </row>
        <row r="3799">
          <cell r="I3799" t="str">
            <v>O.E. 2.15</v>
          </cell>
          <cell r="J3799" t="str">
            <v>Suministro, transporte e instalación de salida eléctrica en tubería EMT para iluminacion con extension encauchetada de 3x18 en tubería EMT 3/4". Incluye toma, ducto  EMT, encintada, conductores de cobre 12 AWG-CU-LSHF, cajas metálicas galvanizadas 4"x4" de sobreponer con tapa suplemento, conectores de conexión y/o empalme,  grapa metálica galvanizada doble ala, marcación con pinturata de acuerdo a la norma, obra civil y demás accesorios necesarios para su correcta instalación. (longitud promedio 4 m)</v>
          </cell>
          <cell r="K3799" t="str">
            <v>un</v>
          </cell>
          <cell r="L3799">
            <v>113398</v>
          </cell>
          <cell r="M3799">
            <v>72708.404999999999</v>
          </cell>
          <cell r="N3799">
            <v>30177.625</v>
          </cell>
          <cell r="O3799">
            <v>8008.8812499999995</v>
          </cell>
          <cell r="P3799">
            <v>2502.732</v>
          </cell>
          <cell r="Q3799">
            <v>0</v>
          </cell>
          <cell r="R3799" t="e">
            <v>#REF!</v>
          </cell>
          <cell r="S3799">
            <v>0.16666666666666666</v>
          </cell>
        </row>
        <row r="3800">
          <cell r="M3800">
            <v>0</v>
          </cell>
          <cell r="N3800">
            <v>0</v>
          </cell>
          <cell r="R3800">
            <v>0</v>
          </cell>
        </row>
        <row r="3801">
          <cell r="M3801">
            <v>0</v>
          </cell>
          <cell r="N3801">
            <v>0</v>
          </cell>
          <cell r="R3801">
            <v>0</v>
          </cell>
        </row>
        <row r="3802">
          <cell r="M3802">
            <v>0</v>
          </cell>
          <cell r="N3802">
            <v>0</v>
          </cell>
          <cell r="R3802" t="e">
            <v>#REF!</v>
          </cell>
        </row>
        <row r="3803">
          <cell r="M3803">
            <v>0</v>
          </cell>
          <cell r="N3803">
            <v>0</v>
          </cell>
          <cell r="R3803" t="e">
            <v>#REF!</v>
          </cell>
        </row>
        <row r="3804">
          <cell r="M3804">
            <v>0</v>
          </cell>
          <cell r="N3804">
            <v>0</v>
          </cell>
          <cell r="R3804" t="e">
            <v>#REF!</v>
          </cell>
        </row>
        <row r="3805">
          <cell r="M3805">
            <v>0</v>
          </cell>
          <cell r="N3805">
            <v>0</v>
          </cell>
          <cell r="R3805" t="e">
            <v>#REF!</v>
          </cell>
        </row>
        <row r="3806">
          <cell r="M3806">
            <v>0</v>
          </cell>
          <cell r="N3806">
            <v>0</v>
          </cell>
          <cell r="R3806" t="e">
            <v>#REF!</v>
          </cell>
        </row>
        <row r="3807">
          <cell r="M3807">
            <v>0</v>
          </cell>
          <cell r="N3807">
            <v>0</v>
          </cell>
          <cell r="R3807" t="e">
            <v>#REF!</v>
          </cell>
        </row>
        <row r="3808">
          <cell r="M3808">
            <v>0</v>
          </cell>
          <cell r="N3808">
            <v>0</v>
          </cell>
          <cell r="R3808" t="e">
            <v>#REF!</v>
          </cell>
        </row>
        <row r="3809">
          <cell r="M3809">
            <v>0</v>
          </cell>
          <cell r="N3809">
            <v>0</v>
          </cell>
          <cell r="R3809" t="e">
            <v>#REF!</v>
          </cell>
        </row>
        <row r="3810">
          <cell r="M3810">
            <v>0</v>
          </cell>
          <cell r="N3810">
            <v>0</v>
          </cell>
          <cell r="R3810" t="e">
            <v>#REF!</v>
          </cell>
        </row>
        <row r="3811">
          <cell r="M3811">
            <v>0</v>
          </cell>
          <cell r="N3811">
            <v>0</v>
          </cell>
          <cell r="R3811" t="e">
            <v>#REF!</v>
          </cell>
        </row>
        <row r="3812">
          <cell r="M3812">
            <v>0</v>
          </cell>
          <cell r="N3812">
            <v>0</v>
          </cell>
          <cell r="R3812" t="e">
            <v>#REF!</v>
          </cell>
        </row>
        <row r="3813">
          <cell r="M3813">
            <v>0</v>
          </cell>
          <cell r="N3813">
            <v>0</v>
          </cell>
          <cell r="R3813" t="e">
            <v>#REF!</v>
          </cell>
        </row>
        <row r="3814">
          <cell r="M3814">
            <v>0</v>
          </cell>
          <cell r="N3814">
            <v>0</v>
          </cell>
          <cell r="R3814" t="e">
            <v>#REF!</v>
          </cell>
        </row>
        <row r="3815">
          <cell r="M3815">
            <v>0</v>
          </cell>
          <cell r="N3815">
            <v>0</v>
          </cell>
          <cell r="R3815" t="e">
            <v>#REF!</v>
          </cell>
        </row>
        <row r="3816">
          <cell r="M3816">
            <v>0</v>
          </cell>
          <cell r="N3816">
            <v>0</v>
          </cell>
          <cell r="R3816" t="e">
            <v>#REF!</v>
          </cell>
        </row>
        <row r="3817">
          <cell r="M3817">
            <v>0</v>
          </cell>
          <cell r="N3817">
            <v>0</v>
          </cell>
          <cell r="R3817" t="e">
            <v>#REF!</v>
          </cell>
        </row>
        <row r="3818">
          <cell r="M3818">
            <v>0</v>
          </cell>
          <cell r="N3818">
            <v>0</v>
          </cell>
        </row>
        <row r="3819">
          <cell r="M3819">
            <v>0</v>
          </cell>
          <cell r="N3819">
            <v>0</v>
          </cell>
        </row>
        <row r="3820">
          <cell r="M3820">
            <v>0</v>
          </cell>
          <cell r="N3820">
            <v>0</v>
          </cell>
        </row>
        <row r="3821">
          <cell r="M3821">
            <v>0</v>
          </cell>
          <cell r="N3821">
            <v>0</v>
          </cell>
        </row>
        <row r="3822">
          <cell r="M3822">
            <v>0</v>
          </cell>
          <cell r="N3822">
            <v>0</v>
          </cell>
        </row>
        <row r="3823">
          <cell r="M3823">
            <v>0</v>
          </cell>
          <cell r="N3823">
            <v>0</v>
          </cell>
        </row>
        <row r="3824">
          <cell r="M3824">
            <v>0</v>
          </cell>
          <cell r="N3824">
            <v>0</v>
          </cell>
        </row>
        <row r="3825">
          <cell r="M3825">
            <v>0</v>
          </cell>
          <cell r="N3825">
            <v>0</v>
          </cell>
        </row>
        <row r="3826">
          <cell r="M3826">
            <v>0</v>
          </cell>
          <cell r="N3826">
            <v>0</v>
          </cell>
        </row>
        <row r="3827">
          <cell r="M3827">
            <v>0</v>
          </cell>
          <cell r="N3827">
            <v>0</v>
          </cell>
        </row>
        <row r="3828">
          <cell r="M3828">
            <v>0</v>
          </cell>
          <cell r="N3828">
            <v>0</v>
          </cell>
        </row>
        <row r="3829">
          <cell r="M3829">
            <v>0</v>
          </cell>
          <cell r="N3829">
            <v>0</v>
          </cell>
        </row>
        <row r="3830">
          <cell r="M3830">
            <v>0</v>
          </cell>
          <cell r="N3830">
            <v>0</v>
          </cell>
        </row>
        <row r="3831">
          <cell r="M3831">
            <v>0</v>
          </cell>
          <cell r="N3831">
            <v>0</v>
          </cell>
        </row>
        <row r="3832">
          <cell r="M3832">
            <v>0</v>
          </cell>
          <cell r="N3832">
            <v>0</v>
          </cell>
        </row>
        <row r="3833">
          <cell r="M3833">
            <v>0</v>
          </cell>
          <cell r="N3833">
            <v>0</v>
          </cell>
        </row>
        <row r="3835">
          <cell r="M3835">
            <v>0</v>
          </cell>
          <cell r="N3835">
            <v>0</v>
          </cell>
        </row>
        <row r="3836">
          <cell r="M3836">
            <v>0</v>
          </cell>
          <cell r="N3836">
            <v>0</v>
          </cell>
        </row>
        <row r="3837">
          <cell r="M3837">
            <v>0</v>
          </cell>
          <cell r="N3837">
            <v>0</v>
          </cell>
        </row>
        <row r="3838">
          <cell r="M3838">
            <v>0</v>
          </cell>
          <cell r="N3838">
            <v>0</v>
          </cell>
        </row>
        <row r="3839">
          <cell r="M3839">
            <v>0</v>
          </cell>
          <cell r="N3839">
            <v>0</v>
          </cell>
        </row>
        <row r="3840">
          <cell r="M3840">
            <v>0</v>
          </cell>
          <cell r="N3840">
            <v>0</v>
          </cell>
        </row>
        <row r="3841">
          <cell r="M3841">
            <v>0</v>
          </cell>
          <cell r="N3841">
            <v>0</v>
          </cell>
        </row>
        <row r="3842">
          <cell r="M3842">
            <v>0</v>
          </cell>
          <cell r="N3842">
            <v>0</v>
          </cell>
        </row>
        <row r="3843">
          <cell r="M3843">
            <v>0</v>
          </cell>
          <cell r="N3843">
            <v>0</v>
          </cell>
        </row>
        <row r="3844">
          <cell r="M3844">
            <v>0</v>
          </cell>
          <cell r="N3844">
            <v>0</v>
          </cell>
        </row>
        <row r="3845">
          <cell r="M3845">
            <v>0</v>
          </cell>
          <cell r="N3845">
            <v>0</v>
          </cell>
        </row>
        <row r="3846">
          <cell r="I3846">
            <v>0</v>
          </cell>
          <cell r="J3846">
            <v>0</v>
          </cell>
          <cell r="K3846">
            <v>0</v>
          </cell>
          <cell r="L3846">
            <v>0</v>
          </cell>
          <cell r="M3846">
            <v>0</v>
          </cell>
          <cell r="N3846">
            <v>0</v>
          </cell>
        </row>
        <row r="3847">
          <cell r="M3847">
            <v>0</v>
          </cell>
          <cell r="N3847">
            <v>0</v>
          </cell>
        </row>
        <row r="3848">
          <cell r="M3848">
            <v>0</v>
          </cell>
          <cell r="N3848">
            <v>0</v>
          </cell>
        </row>
        <row r="3849">
          <cell r="M3849">
            <v>0</v>
          </cell>
          <cell r="N3849">
            <v>0</v>
          </cell>
        </row>
        <row r="3850">
          <cell r="M3850">
            <v>0</v>
          </cell>
          <cell r="N3850">
            <v>0</v>
          </cell>
        </row>
        <row r="3851">
          <cell r="M3851">
            <v>0</v>
          </cell>
          <cell r="N3851">
            <v>0</v>
          </cell>
        </row>
        <row r="3852">
          <cell r="M3852">
            <v>0</v>
          </cell>
          <cell r="N3852">
            <v>0</v>
          </cell>
        </row>
        <row r="3853">
          <cell r="M3853">
            <v>0</v>
          </cell>
          <cell r="N3853">
            <v>0</v>
          </cell>
        </row>
        <row r="3854">
          <cell r="M3854">
            <v>0</v>
          </cell>
          <cell r="N3854">
            <v>0</v>
          </cell>
        </row>
        <row r="3855">
          <cell r="M3855">
            <v>0</v>
          </cell>
          <cell r="N3855">
            <v>0</v>
          </cell>
        </row>
        <row r="3856">
          <cell r="M3856">
            <v>0</v>
          </cell>
          <cell r="N3856">
            <v>0</v>
          </cell>
        </row>
        <row r="3857">
          <cell r="M3857">
            <v>0</v>
          </cell>
          <cell r="N3857">
            <v>0</v>
          </cell>
        </row>
        <row r="3858">
          <cell r="M3858">
            <v>0</v>
          </cell>
          <cell r="N3858">
            <v>0</v>
          </cell>
        </row>
        <row r="3859">
          <cell r="M3859">
            <v>0</v>
          </cell>
          <cell r="N3859">
            <v>0</v>
          </cell>
        </row>
        <row r="3860">
          <cell r="M3860">
            <v>0</v>
          </cell>
          <cell r="N3860">
            <v>0</v>
          </cell>
        </row>
        <row r="3861">
          <cell r="M3861">
            <v>0</v>
          </cell>
          <cell r="N3861">
            <v>0</v>
          </cell>
        </row>
        <row r="3862">
          <cell r="M3862">
            <v>0</v>
          </cell>
          <cell r="N3862">
            <v>0</v>
          </cell>
        </row>
        <row r="3863">
          <cell r="I3863" t="str">
            <v>O.E. 2.16</v>
          </cell>
          <cell r="J3863" t="str">
            <v>Suministro, transporte e instalación de salida eléctrica en tubería IMC para toma doble con polo a tierra en tubería IMC 3/4". Incluye toma, ducto  IMC, encintada, conductores de cobre 12 XHHN-2, cajas metálicas galvanizadas 4"x4" de sobreponer con tapa suplemento, conectores de conexión y/o empalme,  grapa metálica galvanizada doble ala, marcación con pinturata de acuerdo a la norma, obra civil y demás accesorios necesarios para su correcta instalación. (longitud promedio 4 m). SIN APARATO</v>
          </cell>
          <cell r="K3863" t="str">
            <v>un</v>
          </cell>
          <cell r="L3863">
            <v>202456</v>
          </cell>
          <cell r="M3863">
            <v>131217.33333333331</v>
          </cell>
          <cell r="N3863">
            <v>54319.724999999999</v>
          </cell>
          <cell r="O3863">
            <v>14415.98625</v>
          </cell>
          <cell r="P3863">
            <v>2502.732</v>
          </cell>
          <cell r="Q3863">
            <v>0</v>
          </cell>
          <cell r="R3863" t="e">
            <v>#N/A</v>
          </cell>
          <cell r="S3863">
            <v>0.3</v>
          </cell>
        </row>
        <row r="3864">
          <cell r="M3864">
            <v>0</v>
          </cell>
          <cell r="N3864">
            <v>0</v>
          </cell>
          <cell r="R3864">
            <v>0</v>
          </cell>
        </row>
        <row r="3865">
          <cell r="M3865">
            <v>0</v>
          </cell>
          <cell r="N3865">
            <v>0</v>
          </cell>
          <cell r="R3865">
            <v>0</v>
          </cell>
        </row>
        <row r="3866">
          <cell r="M3866">
            <v>0</v>
          </cell>
          <cell r="N3866">
            <v>0</v>
          </cell>
          <cell r="R3866" t="e">
            <v>#N/A</v>
          </cell>
        </row>
        <row r="3867">
          <cell r="M3867">
            <v>0</v>
          </cell>
          <cell r="N3867">
            <v>0</v>
          </cell>
          <cell r="R3867" t="e">
            <v>#N/A</v>
          </cell>
        </row>
        <row r="3868">
          <cell r="M3868">
            <v>0</v>
          </cell>
          <cell r="N3868">
            <v>0</v>
          </cell>
          <cell r="R3868" t="e">
            <v>#N/A</v>
          </cell>
        </row>
        <row r="3869">
          <cell r="M3869">
            <v>0</v>
          </cell>
          <cell r="N3869">
            <v>0</v>
          </cell>
          <cell r="R3869" t="e">
            <v>#N/A</v>
          </cell>
        </row>
        <row r="3870">
          <cell r="M3870">
            <v>0</v>
          </cell>
          <cell r="N3870">
            <v>0</v>
          </cell>
          <cell r="R3870" t="e">
            <v>#N/A</v>
          </cell>
        </row>
        <row r="3871">
          <cell r="M3871">
            <v>0</v>
          </cell>
          <cell r="N3871">
            <v>0</v>
          </cell>
          <cell r="R3871" t="e">
            <v>#N/A</v>
          </cell>
        </row>
        <row r="3872">
          <cell r="M3872">
            <v>0</v>
          </cell>
          <cell r="N3872">
            <v>0</v>
          </cell>
          <cell r="R3872" t="e">
            <v>#N/A</v>
          </cell>
        </row>
        <row r="3873">
          <cell r="M3873">
            <v>0</v>
          </cell>
          <cell r="N3873">
            <v>0</v>
          </cell>
          <cell r="R3873" t="e">
            <v>#N/A</v>
          </cell>
        </row>
        <row r="3874">
          <cell r="M3874">
            <v>0</v>
          </cell>
          <cell r="N3874">
            <v>0</v>
          </cell>
          <cell r="R3874" t="e">
            <v>#N/A</v>
          </cell>
        </row>
        <row r="3875">
          <cell r="M3875">
            <v>0</v>
          </cell>
          <cell r="N3875">
            <v>0</v>
          </cell>
          <cell r="R3875" t="e">
            <v>#N/A</v>
          </cell>
        </row>
        <row r="3876">
          <cell r="M3876">
            <v>0</v>
          </cell>
          <cell r="N3876">
            <v>0</v>
          </cell>
          <cell r="R3876" t="e">
            <v>#N/A</v>
          </cell>
        </row>
        <row r="3877">
          <cell r="M3877">
            <v>0</v>
          </cell>
          <cell r="N3877">
            <v>0</v>
          </cell>
          <cell r="R3877" t="e">
            <v>#N/A</v>
          </cell>
        </row>
        <row r="3878">
          <cell r="M3878">
            <v>0</v>
          </cell>
          <cell r="N3878">
            <v>0</v>
          </cell>
          <cell r="R3878" t="e">
            <v>#N/A</v>
          </cell>
        </row>
        <row r="3879">
          <cell r="M3879">
            <v>0</v>
          </cell>
          <cell r="N3879">
            <v>0</v>
          </cell>
          <cell r="R3879" t="e">
            <v>#N/A</v>
          </cell>
        </row>
        <row r="3880">
          <cell r="M3880">
            <v>0</v>
          </cell>
          <cell r="N3880">
            <v>0</v>
          </cell>
          <cell r="R3880" t="e">
            <v>#N/A</v>
          </cell>
        </row>
        <row r="3881">
          <cell r="M3881">
            <v>0</v>
          </cell>
          <cell r="N3881">
            <v>0</v>
          </cell>
          <cell r="R3881" t="e">
            <v>#N/A</v>
          </cell>
        </row>
        <row r="3882">
          <cell r="M3882">
            <v>0</v>
          </cell>
          <cell r="N3882">
            <v>0</v>
          </cell>
        </row>
        <row r="3883">
          <cell r="M3883">
            <v>0</v>
          </cell>
          <cell r="N3883">
            <v>0</v>
          </cell>
        </row>
        <row r="3884">
          <cell r="M3884">
            <v>0</v>
          </cell>
          <cell r="N3884">
            <v>0</v>
          </cell>
        </row>
        <row r="3885">
          <cell r="M3885">
            <v>0</v>
          </cell>
          <cell r="N3885">
            <v>0</v>
          </cell>
        </row>
        <row r="3886">
          <cell r="M3886">
            <v>0</v>
          </cell>
          <cell r="N3886">
            <v>0</v>
          </cell>
        </row>
        <row r="3887">
          <cell r="M3887">
            <v>0</v>
          </cell>
          <cell r="N3887">
            <v>0</v>
          </cell>
        </row>
        <row r="3888">
          <cell r="M3888">
            <v>0</v>
          </cell>
          <cell r="N3888">
            <v>0</v>
          </cell>
        </row>
        <row r="3889">
          <cell r="M3889">
            <v>0</v>
          </cell>
          <cell r="N3889">
            <v>0</v>
          </cell>
        </row>
        <row r="3890">
          <cell r="M3890">
            <v>0</v>
          </cell>
          <cell r="N3890">
            <v>0</v>
          </cell>
        </row>
        <row r="3891">
          <cell r="M3891">
            <v>0</v>
          </cell>
          <cell r="N3891">
            <v>0</v>
          </cell>
        </row>
        <row r="3892">
          <cell r="M3892">
            <v>0</v>
          </cell>
          <cell r="N3892">
            <v>0</v>
          </cell>
        </row>
        <row r="3893">
          <cell r="M3893">
            <v>0</v>
          </cell>
          <cell r="N3893">
            <v>0</v>
          </cell>
        </row>
        <row r="3894">
          <cell r="M3894">
            <v>0</v>
          </cell>
          <cell r="N3894">
            <v>0</v>
          </cell>
        </row>
        <row r="3895">
          <cell r="M3895">
            <v>0</v>
          </cell>
          <cell r="N3895">
            <v>0</v>
          </cell>
        </row>
        <row r="3896">
          <cell r="M3896">
            <v>0</v>
          </cell>
          <cell r="N3896">
            <v>0</v>
          </cell>
        </row>
        <row r="3897">
          <cell r="M3897">
            <v>0</v>
          </cell>
          <cell r="N3897">
            <v>0</v>
          </cell>
        </row>
        <row r="3899">
          <cell r="M3899">
            <v>0</v>
          </cell>
          <cell r="N3899">
            <v>0</v>
          </cell>
        </row>
        <row r="3900">
          <cell r="M3900">
            <v>0</v>
          </cell>
          <cell r="N3900">
            <v>0</v>
          </cell>
        </row>
        <row r="3901">
          <cell r="M3901">
            <v>0</v>
          </cell>
          <cell r="N3901">
            <v>0</v>
          </cell>
        </row>
        <row r="3902">
          <cell r="M3902">
            <v>0</v>
          </cell>
          <cell r="N3902">
            <v>0</v>
          </cell>
        </row>
        <row r="3903">
          <cell r="M3903">
            <v>0</v>
          </cell>
          <cell r="N3903">
            <v>0</v>
          </cell>
        </row>
        <row r="3904">
          <cell r="M3904">
            <v>0</v>
          </cell>
          <cell r="N3904">
            <v>0</v>
          </cell>
        </row>
        <row r="3905">
          <cell r="M3905">
            <v>0</v>
          </cell>
          <cell r="N3905">
            <v>0</v>
          </cell>
        </row>
        <row r="3906">
          <cell r="M3906">
            <v>0</v>
          </cell>
          <cell r="N3906">
            <v>0</v>
          </cell>
        </row>
        <row r="3907">
          <cell r="M3907">
            <v>0</v>
          </cell>
          <cell r="N3907">
            <v>0</v>
          </cell>
        </row>
        <row r="3908">
          <cell r="M3908">
            <v>0</v>
          </cell>
          <cell r="N3908">
            <v>0</v>
          </cell>
        </row>
        <row r="3909">
          <cell r="M3909">
            <v>0</v>
          </cell>
          <cell r="N3909">
            <v>0</v>
          </cell>
        </row>
        <row r="3910">
          <cell r="I3910">
            <v>0</v>
          </cell>
          <cell r="J3910">
            <v>0</v>
          </cell>
          <cell r="K3910">
            <v>0</v>
          </cell>
          <cell r="L3910">
            <v>0</v>
          </cell>
          <cell r="M3910">
            <v>0</v>
          </cell>
          <cell r="N3910">
            <v>0</v>
          </cell>
        </row>
        <row r="3911">
          <cell r="M3911">
            <v>0</v>
          </cell>
          <cell r="N3911">
            <v>0</v>
          </cell>
        </row>
        <row r="3912">
          <cell r="M3912">
            <v>0</v>
          </cell>
          <cell r="N3912">
            <v>0</v>
          </cell>
        </row>
        <row r="3913">
          <cell r="M3913">
            <v>0</v>
          </cell>
          <cell r="N3913">
            <v>0</v>
          </cell>
        </row>
        <row r="3914">
          <cell r="M3914">
            <v>0</v>
          </cell>
          <cell r="N3914">
            <v>0</v>
          </cell>
        </row>
        <row r="3915">
          <cell r="M3915">
            <v>0</v>
          </cell>
          <cell r="N3915">
            <v>0</v>
          </cell>
        </row>
        <row r="3916">
          <cell r="M3916">
            <v>0</v>
          </cell>
          <cell r="N3916">
            <v>0</v>
          </cell>
        </row>
        <row r="3917">
          <cell r="M3917">
            <v>0</v>
          </cell>
          <cell r="N3917">
            <v>0</v>
          </cell>
        </row>
        <row r="3918">
          <cell r="M3918">
            <v>0</v>
          </cell>
          <cell r="N3918">
            <v>0</v>
          </cell>
        </row>
        <row r="3919">
          <cell r="M3919">
            <v>0</v>
          </cell>
          <cell r="N3919">
            <v>0</v>
          </cell>
        </row>
        <row r="3920">
          <cell r="M3920">
            <v>0</v>
          </cell>
          <cell r="N3920">
            <v>0</v>
          </cell>
        </row>
        <row r="3921">
          <cell r="M3921">
            <v>0</v>
          </cell>
          <cell r="N3921">
            <v>0</v>
          </cell>
        </row>
        <row r="3929">
          <cell r="I3929" t="str">
            <v>O.E. 3.1</v>
          </cell>
          <cell r="J3929" t="str">
            <v>Suministro e instalación canalización en vía para red de media tensión 13,2 kV Norma EPM 2X4" PVC, con separador de ductos, base en arena, atraque de tubería, cinta plástica de señalización. No incluye apertura, resane de la vía, no incluye tramites de permiso por cierre de via</v>
          </cell>
          <cell r="K3929" t="str">
            <v>ml</v>
          </cell>
          <cell r="L3929">
            <v>70630</v>
          </cell>
          <cell r="M3929">
            <v>49115.564166666663</v>
          </cell>
          <cell r="N3929">
            <v>18106.575000000001</v>
          </cell>
          <cell r="O3929">
            <v>905.32875000000013</v>
          </cell>
          <cell r="P3929">
            <v>2502.732</v>
          </cell>
          <cell r="Q3929">
            <v>0</v>
          </cell>
          <cell r="R3929" t="e">
            <v>#N/A</v>
          </cell>
          <cell r="S3929">
            <v>0.1</v>
          </cell>
        </row>
        <row r="3932">
          <cell r="R3932" t="e">
            <v>#N/A</v>
          </cell>
        </row>
        <row r="3933">
          <cell r="R3933" t="e">
            <v>#N/A</v>
          </cell>
        </row>
        <row r="3934">
          <cell r="R3934" t="e">
            <v>#N/A</v>
          </cell>
        </row>
        <row r="3935">
          <cell r="R3935" t="e">
            <v>#N/A</v>
          </cell>
        </row>
        <row r="3936">
          <cell r="R3936" t="e">
            <v>#N/A</v>
          </cell>
        </row>
        <row r="3937">
          <cell r="R3937" t="e">
            <v>#N/A</v>
          </cell>
        </row>
        <row r="3938">
          <cell r="R3938" t="e">
            <v>#N/A</v>
          </cell>
        </row>
        <row r="3939">
          <cell r="R3939" t="e">
            <v>#N/A</v>
          </cell>
        </row>
        <row r="3940">
          <cell r="R3940" t="e">
            <v>#N/A</v>
          </cell>
        </row>
        <row r="3941">
          <cell r="R3941" t="e">
            <v>#N/A</v>
          </cell>
        </row>
        <row r="3942">
          <cell r="R3942" t="e">
            <v>#N/A</v>
          </cell>
        </row>
        <row r="3943">
          <cell r="R3943" t="e">
            <v>#N/A</v>
          </cell>
        </row>
        <row r="3944">
          <cell r="R3944" t="e">
            <v>#N/A</v>
          </cell>
        </row>
        <row r="3945">
          <cell r="R3945" t="e">
            <v>#N/A</v>
          </cell>
        </row>
        <row r="3946">
          <cell r="R3946" t="e">
            <v>#N/A</v>
          </cell>
        </row>
        <row r="3947">
          <cell r="R3947" t="e">
            <v>#N/A</v>
          </cell>
        </row>
        <row r="3975">
          <cell r="M3975">
            <v>0</v>
          </cell>
          <cell r="N3975">
            <v>0</v>
          </cell>
        </row>
        <row r="3992">
          <cell r="I3992" t="str">
            <v>O.E. 3.2</v>
          </cell>
          <cell r="J3992" t="str">
            <v>Suministro e instalación canalización en anden para red de media tensión 13,2 kV Norma EPM 2X4" PVC, con separador de ductos, base en arena, atraque de tubería, cinta plástica de señalización. No incluye resane de andenes o zonas verdes</v>
          </cell>
          <cell r="K3992" t="str">
            <v>ml</v>
          </cell>
          <cell r="L3992">
            <v>70630</v>
          </cell>
          <cell r="M3992">
            <v>49115.564166666663</v>
          </cell>
          <cell r="N3992">
            <v>18106.575000000001</v>
          </cell>
          <cell r="O3992">
            <v>905.32875000000013</v>
          </cell>
          <cell r="P3992">
            <v>2502.732</v>
          </cell>
          <cell r="Q3992">
            <v>0</v>
          </cell>
          <cell r="R3992" t="e">
            <v>#REF!</v>
          </cell>
          <cell r="S3992">
            <v>0.1</v>
          </cell>
        </row>
        <row r="3995">
          <cell r="R3995" t="e">
            <v>#REF!</v>
          </cell>
        </row>
        <row r="3996">
          <cell r="R3996" t="e">
            <v>#REF!</v>
          </cell>
        </row>
        <row r="3997">
          <cell r="R3997" t="e">
            <v>#REF!</v>
          </cell>
        </row>
        <row r="3998">
          <cell r="R3998" t="e">
            <v>#REF!</v>
          </cell>
        </row>
        <row r="3999">
          <cell r="R3999" t="e">
            <v>#REF!</v>
          </cell>
        </row>
        <row r="4000">
          <cell r="R4000" t="e">
            <v>#REF!</v>
          </cell>
        </row>
        <row r="4001">
          <cell r="R4001" t="e">
            <v>#REF!</v>
          </cell>
        </row>
        <row r="4002">
          <cell r="R4002" t="e">
            <v>#REF!</v>
          </cell>
        </row>
        <row r="4003">
          <cell r="R4003" t="e">
            <v>#REF!</v>
          </cell>
        </row>
        <row r="4004">
          <cell r="R4004" t="e">
            <v>#REF!</v>
          </cell>
        </row>
        <row r="4005">
          <cell r="R4005" t="e">
            <v>#REF!</v>
          </cell>
        </row>
        <row r="4006">
          <cell r="R4006" t="e">
            <v>#REF!</v>
          </cell>
        </row>
        <row r="4007">
          <cell r="R4007" t="e">
            <v>#REF!</v>
          </cell>
        </row>
        <row r="4008">
          <cell r="R4008" t="e">
            <v>#REF!</v>
          </cell>
        </row>
        <row r="4009">
          <cell r="R4009" t="e">
            <v>#REF!</v>
          </cell>
        </row>
        <row r="4010">
          <cell r="R4010" t="e">
            <v>#REF!</v>
          </cell>
        </row>
        <row r="4038">
          <cell r="M4038">
            <v>0</v>
          </cell>
          <cell r="N4038">
            <v>0</v>
          </cell>
        </row>
        <row r="4055">
          <cell r="I4055" t="str">
            <v>O.E. 3.3</v>
          </cell>
          <cell r="J4055" t="str">
            <v>Suministro e instalación en tubería IMC 4" para red de media tensión 13,2 kV en sótano bajo losa. Incluye accesorios de fijación, uniones, terminales, curvas, espárragos y soporte de tubería, anclaje químico.</v>
          </cell>
          <cell r="K4055" t="str">
            <v>ml</v>
          </cell>
          <cell r="L4055">
            <v>192862</v>
          </cell>
          <cell r="M4055">
            <v>153005.89418333335</v>
          </cell>
          <cell r="N4055">
            <v>30177.625</v>
          </cell>
          <cell r="O4055">
            <v>7175.5479166666664</v>
          </cell>
          <cell r="P4055">
            <v>2502.732</v>
          </cell>
          <cell r="Q4055">
            <v>0</v>
          </cell>
          <cell r="R4055" t="e">
            <v>#REF!</v>
          </cell>
          <cell r="S4055">
            <v>0.16666666666666666</v>
          </cell>
        </row>
        <row r="4058">
          <cell r="R4058" t="e">
            <v>#REF!</v>
          </cell>
        </row>
        <row r="4059">
          <cell r="R4059" t="e">
            <v>#REF!</v>
          </cell>
        </row>
        <row r="4060">
          <cell r="R4060" t="e">
            <v>#REF!</v>
          </cell>
        </row>
        <row r="4061">
          <cell r="R4061" t="e">
            <v>#REF!</v>
          </cell>
        </row>
        <row r="4062">
          <cell r="R4062" t="e">
            <v>#REF!</v>
          </cell>
        </row>
        <row r="4063">
          <cell r="R4063" t="e">
            <v>#REF!</v>
          </cell>
        </row>
        <row r="4064">
          <cell r="R4064" t="e">
            <v>#REF!</v>
          </cell>
        </row>
        <row r="4065">
          <cell r="R4065" t="e">
            <v>#REF!</v>
          </cell>
        </row>
        <row r="4066">
          <cell r="R4066" t="e">
            <v>#REF!</v>
          </cell>
        </row>
        <row r="4067">
          <cell r="R4067" t="e">
            <v>#REF!</v>
          </cell>
        </row>
        <row r="4068">
          <cell r="R4068" t="e">
            <v>#REF!</v>
          </cell>
        </row>
        <row r="4069">
          <cell r="R4069" t="e">
            <v>#REF!</v>
          </cell>
        </row>
        <row r="4070">
          <cell r="R4070" t="e">
            <v>#REF!</v>
          </cell>
        </row>
        <row r="4071">
          <cell r="R4071" t="e">
            <v>#REF!</v>
          </cell>
        </row>
        <row r="4072">
          <cell r="R4072" t="e">
            <v>#REF!</v>
          </cell>
        </row>
        <row r="4073">
          <cell r="R4073" t="e">
            <v>#REF!</v>
          </cell>
        </row>
        <row r="4083">
          <cell r="M4083">
            <v>0</v>
          </cell>
          <cell r="N4083">
            <v>0</v>
          </cell>
        </row>
        <row r="4084">
          <cell r="M4084">
            <v>0</v>
          </cell>
          <cell r="N4084">
            <v>0</v>
          </cell>
        </row>
        <row r="4101">
          <cell r="M4101">
            <v>0</v>
          </cell>
          <cell r="N4101">
            <v>0</v>
          </cell>
        </row>
        <row r="4118">
          <cell r="I4118" t="str">
            <v>O.E. 3.4</v>
          </cell>
          <cell r="J4118" t="str">
            <v>Suministro e instalación de cable 3Nº1/0 ACC AWG MONOPOLAR AISLADO, XLPE/LLDPE, 15KV, 100% NEUTRO CONCÉNTRICO 100% CU</v>
          </cell>
          <cell r="K4118" t="str">
            <v>ml</v>
          </cell>
          <cell r="L4118">
            <v>122761</v>
          </cell>
          <cell r="M4118">
            <v>75434.421299999987</v>
          </cell>
          <cell r="N4118">
            <v>36213.15</v>
          </cell>
          <cell r="O4118">
            <v>8610.6575000000012</v>
          </cell>
          <cell r="P4118">
            <v>2502.732</v>
          </cell>
          <cell r="Q4118">
            <v>0</v>
          </cell>
          <cell r="R4118" t="e">
            <v>#REF!</v>
          </cell>
          <cell r="S4118">
            <v>0.2</v>
          </cell>
        </row>
        <row r="4121">
          <cell r="R4121" t="e">
            <v>#REF!</v>
          </cell>
        </row>
        <row r="4122">
          <cell r="R4122" t="e">
            <v>#REF!</v>
          </cell>
        </row>
        <row r="4123">
          <cell r="R4123" t="e">
            <v>#REF!</v>
          </cell>
        </row>
        <row r="4124">
          <cell r="R4124" t="e">
            <v>#REF!</v>
          </cell>
        </row>
        <row r="4125">
          <cell r="R4125" t="e">
            <v>#REF!</v>
          </cell>
        </row>
        <row r="4126">
          <cell r="R4126" t="e">
            <v>#REF!</v>
          </cell>
        </row>
        <row r="4127">
          <cell r="R4127" t="e">
            <v>#REF!</v>
          </cell>
        </row>
        <row r="4128">
          <cell r="R4128" t="e">
            <v>#REF!</v>
          </cell>
        </row>
        <row r="4129">
          <cell r="R4129" t="e">
            <v>#REF!</v>
          </cell>
        </row>
        <row r="4130">
          <cell r="R4130" t="e">
            <v>#REF!</v>
          </cell>
        </row>
        <row r="4131">
          <cell r="R4131" t="e">
            <v>#REF!</v>
          </cell>
        </row>
        <row r="4132">
          <cell r="R4132" t="e">
            <v>#REF!</v>
          </cell>
        </row>
        <row r="4133">
          <cell r="R4133" t="e">
            <v>#REF!</v>
          </cell>
        </row>
        <row r="4134">
          <cell r="R4134" t="e">
            <v>#REF!</v>
          </cell>
        </row>
        <row r="4135">
          <cell r="R4135" t="e">
            <v>#REF!</v>
          </cell>
        </row>
        <row r="4136">
          <cell r="R4136" t="e">
            <v>#REF!</v>
          </cell>
        </row>
        <row r="4146">
          <cell r="M4146">
            <v>0</v>
          </cell>
          <cell r="N4146">
            <v>0</v>
          </cell>
        </row>
        <row r="4147">
          <cell r="M4147">
            <v>0</v>
          </cell>
          <cell r="N4147">
            <v>0</v>
          </cell>
        </row>
        <row r="4164">
          <cell r="M4164">
            <v>0</v>
          </cell>
          <cell r="N4164">
            <v>0</v>
          </cell>
        </row>
        <row r="4181">
          <cell r="I4181" t="str">
            <v>O.E. 3.5</v>
          </cell>
          <cell r="J4181" t="str">
            <v>Suministro e instalación de tres terminales tipo exterior premoldeado para cable XLPE CALIBRE 1/0 AWG</v>
          </cell>
          <cell r="K4181" t="str">
            <v>un</v>
          </cell>
          <cell r="L4181">
            <v>1032127</v>
          </cell>
          <cell r="M4181">
            <v>839504.86129999999</v>
          </cell>
          <cell r="N4181">
            <v>181065.75</v>
          </cell>
          <cell r="O4181">
            <v>9053.2875000000004</v>
          </cell>
          <cell r="P4181">
            <v>2502.732</v>
          </cell>
          <cell r="Q4181">
            <v>0</v>
          </cell>
          <cell r="R4181" t="e">
            <v>#REF!</v>
          </cell>
          <cell r="S4181">
            <v>1</v>
          </cell>
        </row>
        <row r="4184">
          <cell r="R4184" t="e">
            <v>#REF!</v>
          </cell>
        </row>
        <row r="4185">
          <cell r="R4185" t="e">
            <v>#REF!</v>
          </cell>
        </row>
        <row r="4186">
          <cell r="R4186" t="e">
            <v>#REF!</v>
          </cell>
        </row>
        <row r="4187">
          <cell r="R4187" t="e">
            <v>#REF!</v>
          </cell>
        </row>
        <row r="4188">
          <cell r="R4188" t="e">
            <v>#REF!</v>
          </cell>
        </row>
        <row r="4189">
          <cell r="R4189" t="e">
            <v>#REF!</v>
          </cell>
        </row>
        <row r="4190">
          <cell r="R4190" t="e">
            <v>#REF!</v>
          </cell>
        </row>
        <row r="4191">
          <cell r="R4191" t="e">
            <v>#REF!</v>
          </cell>
        </row>
        <row r="4192">
          <cell r="R4192" t="e">
            <v>#REF!</v>
          </cell>
        </row>
        <row r="4193">
          <cell r="R4193" t="e">
            <v>#REF!</v>
          </cell>
        </row>
        <row r="4194">
          <cell r="R4194" t="e">
            <v>#REF!</v>
          </cell>
        </row>
        <row r="4195">
          <cell r="R4195" t="e">
            <v>#REF!</v>
          </cell>
        </row>
        <row r="4196">
          <cell r="R4196" t="e">
            <v>#REF!</v>
          </cell>
        </row>
        <row r="4197">
          <cell r="R4197" t="e">
            <v>#REF!</v>
          </cell>
        </row>
        <row r="4198">
          <cell r="R4198" t="e">
            <v>#REF!</v>
          </cell>
        </row>
        <row r="4199">
          <cell r="R4199" t="e">
            <v>#REF!</v>
          </cell>
        </row>
        <row r="4227">
          <cell r="M4227">
            <v>0</v>
          </cell>
          <cell r="N4227">
            <v>0</v>
          </cell>
        </row>
        <row r="4244">
          <cell r="I4244" t="str">
            <v>O.E. 3.7</v>
          </cell>
          <cell r="J4244" t="str">
            <v>Suministro e instalación de tres terminales tipo interior premoldeado para cable XLPE CALIBRE 1/0 AWG</v>
          </cell>
          <cell r="K4244" t="str">
            <v>un</v>
          </cell>
          <cell r="L4244">
            <v>1007682</v>
          </cell>
          <cell r="M4244">
            <v>872096.26</v>
          </cell>
          <cell r="N4244">
            <v>126746.02499999999</v>
          </cell>
          <cell r="O4244">
            <v>6337.3012500000004</v>
          </cell>
          <cell r="P4244">
            <v>2502.732</v>
          </cell>
          <cell r="Q4244">
            <v>0</v>
          </cell>
          <cell r="R4244" t="e">
            <v>#REF!</v>
          </cell>
          <cell r="S4244">
            <v>0.7</v>
          </cell>
        </row>
        <row r="4247">
          <cell r="R4247" t="e">
            <v>#REF!</v>
          </cell>
        </row>
        <row r="4248">
          <cell r="R4248" t="e">
            <v>#REF!</v>
          </cell>
        </row>
        <row r="4249">
          <cell r="R4249" t="e">
            <v>#REF!</v>
          </cell>
        </row>
        <row r="4250">
          <cell r="R4250" t="e">
            <v>#REF!</v>
          </cell>
        </row>
        <row r="4251">
          <cell r="R4251" t="e">
            <v>#REF!</v>
          </cell>
        </row>
        <row r="4252">
          <cell r="R4252" t="e">
            <v>#REF!</v>
          </cell>
        </row>
        <row r="4253">
          <cell r="R4253" t="e">
            <v>#REF!</v>
          </cell>
        </row>
        <row r="4254">
          <cell r="R4254" t="e">
            <v>#REF!</v>
          </cell>
        </row>
        <row r="4255">
          <cell r="R4255" t="e">
            <v>#REF!</v>
          </cell>
        </row>
        <row r="4256">
          <cell r="R4256" t="e">
            <v>#REF!</v>
          </cell>
        </row>
        <row r="4257">
          <cell r="R4257" t="e">
            <v>#REF!</v>
          </cell>
        </row>
        <row r="4258">
          <cell r="R4258" t="e">
            <v>#REF!</v>
          </cell>
        </row>
        <row r="4259">
          <cell r="R4259" t="e">
            <v>#REF!</v>
          </cell>
        </row>
        <row r="4260">
          <cell r="R4260" t="e">
            <v>#REF!</v>
          </cell>
        </row>
        <row r="4261">
          <cell r="R4261" t="e">
            <v>#REF!</v>
          </cell>
        </row>
        <row r="4262">
          <cell r="R4262" t="e">
            <v>#REF!</v>
          </cell>
        </row>
        <row r="4290">
          <cell r="M4290">
            <v>0</v>
          </cell>
          <cell r="N4290">
            <v>0</v>
          </cell>
        </row>
        <row r="4307">
          <cell r="I4307" t="str">
            <v>O.E. 3.8</v>
          </cell>
          <cell r="J4307" t="str">
            <v>Suministro e instalación celda unidad elevadora de cables 500 mm, 16kA, 630A, 24kV, para conectividad desde acometida media tensión de entrada a celda de medida</v>
          </cell>
          <cell r="K4307" t="str">
            <v>un</v>
          </cell>
          <cell r="L4307">
            <v>3355889</v>
          </cell>
          <cell r="M4307">
            <v>2723148.4</v>
          </cell>
          <cell r="N4307">
            <v>362131.5</v>
          </cell>
          <cell r="O4307">
            <v>18106.575000000001</v>
          </cell>
          <cell r="P4307">
            <v>252502.73199999999</v>
          </cell>
          <cell r="Q4307">
            <v>0</v>
          </cell>
          <cell r="R4307" t="e">
            <v>#REF!</v>
          </cell>
          <cell r="S4307">
            <v>2</v>
          </cell>
        </row>
        <row r="4310">
          <cell r="R4310" t="e">
            <v>#REF!</v>
          </cell>
        </row>
        <row r="4311">
          <cell r="R4311" t="e">
            <v>#REF!</v>
          </cell>
        </row>
        <row r="4312">
          <cell r="R4312" t="e">
            <v>#REF!</v>
          </cell>
        </row>
        <row r="4313">
          <cell r="R4313" t="e">
            <v>#REF!</v>
          </cell>
        </row>
        <row r="4314">
          <cell r="R4314" t="e">
            <v>#REF!</v>
          </cell>
        </row>
        <row r="4315">
          <cell r="R4315" t="e">
            <v>#REF!</v>
          </cell>
        </row>
        <row r="4316">
          <cell r="R4316" t="e">
            <v>#REF!</v>
          </cell>
        </row>
        <row r="4317">
          <cell r="R4317" t="e">
            <v>#REF!</v>
          </cell>
        </row>
        <row r="4318">
          <cell r="R4318" t="e">
            <v>#REF!</v>
          </cell>
        </row>
        <row r="4319">
          <cell r="R4319" t="e">
            <v>#REF!</v>
          </cell>
        </row>
        <row r="4320">
          <cell r="R4320" t="e">
            <v>#REF!</v>
          </cell>
        </row>
        <row r="4321">
          <cell r="R4321" t="e">
            <v>#REF!</v>
          </cell>
        </row>
        <row r="4322">
          <cell r="R4322" t="e">
            <v>#REF!</v>
          </cell>
        </row>
        <row r="4323">
          <cell r="R4323" t="e">
            <v>#REF!</v>
          </cell>
        </row>
        <row r="4324">
          <cell r="R4324" t="e">
            <v>#REF!</v>
          </cell>
        </row>
        <row r="4325">
          <cell r="R4325" t="e">
            <v>#REF!</v>
          </cell>
        </row>
        <row r="4353">
          <cell r="M4353">
            <v>0</v>
          </cell>
          <cell r="N4353">
            <v>0</v>
          </cell>
        </row>
        <row r="4370">
          <cell r="I4370" t="str">
            <v>O.E. 3.9</v>
          </cell>
          <cell r="J4370" t="str">
            <v>Suministro e instalación celda unidad de medición según diagrama unifilar, incluye transformadores de corriente 40/5A clase 0.5, transformadores de potencial 13.200/120 v 25 kV clase 0.5, bornela de prueba 3 elementos, medidor de energia activa/reactiva tetrafilar, 5A</v>
          </cell>
          <cell r="K4370" t="str">
            <v>un</v>
          </cell>
          <cell r="L4370">
            <v>26875066</v>
          </cell>
          <cell r="M4370">
            <v>25835709.199999999</v>
          </cell>
          <cell r="N4370">
            <v>543197.25</v>
          </cell>
          <cell r="O4370">
            <v>27159.862500000003</v>
          </cell>
          <cell r="P4370">
            <v>469000</v>
          </cell>
          <cell r="Q4370">
            <v>0</v>
          </cell>
          <cell r="R4370" t="e">
            <v>#REF!</v>
          </cell>
          <cell r="S4370">
            <v>3</v>
          </cell>
        </row>
        <row r="4373">
          <cell r="R4373" t="e">
            <v>#REF!</v>
          </cell>
        </row>
        <row r="4374">
          <cell r="R4374" t="e">
            <v>#REF!</v>
          </cell>
        </row>
        <row r="4375">
          <cell r="R4375" t="e">
            <v>#REF!</v>
          </cell>
        </row>
        <row r="4376">
          <cell r="R4376" t="e">
            <v>#REF!</v>
          </cell>
        </row>
        <row r="4377">
          <cell r="R4377" t="e">
            <v>#REF!</v>
          </cell>
        </row>
        <row r="4378">
          <cell r="R4378" t="e">
            <v>#REF!</v>
          </cell>
        </row>
        <row r="4379">
          <cell r="R4379" t="e">
            <v>#REF!</v>
          </cell>
        </row>
        <row r="4380">
          <cell r="R4380" t="e">
            <v>#REF!</v>
          </cell>
        </row>
        <row r="4381">
          <cell r="R4381" t="e">
            <v>#REF!</v>
          </cell>
        </row>
        <row r="4382">
          <cell r="R4382" t="e">
            <v>#REF!</v>
          </cell>
        </row>
        <row r="4383">
          <cell r="R4383" t="e">
            <v>#REF!</v>
          </cell>
        </row>
        <row r="4384">
          <cell r="R4384" t="e">
            <v>#REF!</v>
          </cell>
        </row>
        <row r="4385">
          <cell r="R4385" t="e">
            <v>#REF!</v>
          </cell>
        </row>
        <row r="4386">
          <cell r="R4386" t="e">
            <v>#REF!</v>
          </cell>
        </row>
        <row r="4387">
          <cell r="R4387" t="e">
            <v>#REF!</v>
          </cell>
        </row>
        <row r="4388">
          <cell r="R4388" t="e">
            <v>#REF!</v>
          </cell>
        </row>
        <row r="4416">
          <cell r="M4416">
            <v>0</v>
          </cell>
          <cell r="N4416">
            <v>0</v>
          </cell>
        </row>
        <row r="4433">
          <cell r="I4433" t="str">
            <v>O.E. 3.10</v>
          </cell>
          <cell r="J4433" t="str">
            <v>Suministro e instalación celda unidad combinacion descnectador por switch fusible SF6, 16kA, 630A, 24kV</v>
          </cell>
          <cell r="K4433" t="str">
            <v>un</v>
          </cell>
          <cell r="L4433">
            <v>24786716</v>
          </cell>
          <cell r="M4433">
            <v>23557240</v>
          </cell>
          <cell r="N4433">
            <v>724263</v>
          </cell>
          <cell r="O4433">
            <v>36213.15</v>
          </cell>
          <cell r="P4433">
            <v>469000</v>
          </cell>
          <cell r="Q4433">
            <v>0</v>
          </cell>
          <cell r="R4433" t="e">
            <v>#N/A</v>
          </cell>
          <cell r="S4433">
            <v>4</v>
          </cell>
        </row>
        <row r="4436">
          <cell r="R4436" t="e">
            <v>#N/A</v>
          </cell>
        </row>
        <row r="4437">
          <cell r="R4437" t="e">
            <v>#N/A</v>
          </cell>
        </row>
        <row r="4438">
          <cell r="R4438" t="e">
            <v>#N/A</v>
          </cell>
        </row>
        <row r="4439">
          <cell r="R4439" t="e">
            <v>#N/A</v>
          </cell>
        </row>
        <row r="4440">
          <cell r="R4440" t="e">
            <v>#N/A</v>
          </cell>
        </row>
        <row r="4441">
          <cell r="R4441" t="e">
            <v>#N/A</v>
          </cell>
        </row>
        <row r="4442">
          <cell r="R4442" t="e">
            <v>#N/A</v>
          </cell>
        </row>
        <row r="4443">
          <cell r="R4443" t="e">
            <v>#N/A</v>
          </cell>
        </row>
        <row r="4444">
          <cell r="R4444" t="e">
            <v>#N/A</v>
          </cell>
        </row>
        <row r="4445">
          <cell r="R4445" t="e">
            <v>#N/A</v>
          </cell>
        </row>
        <row r="4446">
          <cell r="R4446" t="e">
            <v>#N/A</v>
          </cell>
        </row>
        <row r="4447">
          <cell r="R4447" t="e">
            <v>#N/A</v>
          </cell>
        </row>
        <row r="4448">
          <cell r="R4448" t="e">
            <v>#N/A</v>
          </cell>
        </row>
        <row r="4449">
          <cell r="R4449" t="e">
            <v>#N/A</v>
          </cell>
        </row>
        <row r="4450">
          <cell r="R4450" t="e">
            <v>#N/A</v>
          </cell>
        </row>
        <row r="4451">
          <cell r="R4451" t="e">
            <v>#N/A</v>
          </cell>
        </row>
        <row r="4479">
          <cell r="M4479">
            <v>0</v>
          </cell>
          <cell r="N4479">
            <v>0</v>
          </cell>
        </row>
        <row r="4496">
          <cell r="I4496" t="str">
            <v>O.E. 3.11</v>
          </cell>
          <cell r="J4496" t="str">
            <v>Suministro e instalación celda unidad combinacion descnectador por switch fusible SF6, 16kA, 500A, 24kV.</v>
          </cell>
          <cell r="K4496" t="str">
            <v>un</v>
          </cell>
          <cell r="L4496">
            <v>24786716</v>
          </cell>
          <cell r="M4496">
            <v>23557240</v>
          </cell>
          <cell r="N4496">
            <v>724263</v>
          </cell>
          <cell r="O4496">
            <v>36213.15</v>
          </cell>
          <cell r="P4496">
            <v>469000</v>
          </cell>
          <cell r="Q4496">
            <v>0</v>
          </cell>
          <cell r="R4496" t="e">
            <v>#N/A</v>
          </cell>
          <cell r="S4496">
            <v>4</v>
          </cell>
        </row>
        <row r="4499">
          <cell r="R4499" t="e">
            <v>#N/A</v>
          </cell>
        </row>
        <row r="4500">
          <cell r="R4500" t="e">
            <v>#N/A</v>
          </cell>
        </row>
        <row r="4501">
          <cell r="R4501" t="e">
            <v>#N/A</v>
          </cell>
        </row>
        <row r="4502">
          <cell r="R4502" t="e">
            <v>#N/A</v>
          </cell>
        </row>
        <row r="4503">
          <cell r="R4503" t="e">
            <v>#N/A</v>
          </cell>
        </row>
        <row r="4504">
          <cell r="R4504" t="e">
            <v>#N/A</v>
          </cell>
        </row>
        <row r="4505">
          <cell r="R4505" t="e">
            <v>#N/A</v>
          </cell>
        </row>
        <row r="4506">
          <cell r="R4506" t="e">
            <v>#N/A</v>
          </cell>
        </row>
        <row r="4507">
          <cell r="R4507" t="e">
            <v>#N/A</v>
          </cell>
        </row>
        <row r="4508">
          <cell r="R4508" t="e">
            <v>#N/A</v>
          </cell>
        </row>
        <row r="4509">
          <cell r="R4509" t="e">
            <v>#N/A</v>
          </cell>
        </row>
        <row r="4510">
          <cell r="R4510" t="e">
            <v>#N/A</v>
          </cell>
        </row>
        <row r="4511">
          <cell r="R4511" t="e">
            <v>#N/A</v>
          </cell>
        </row>
        <row r="4512">
          <cell r="R4512" t="e">
            <v>#N/A</v>
          </cell>
        </row>
        <row r="4513">
          <cell r="R4513" t="e">
            <v>#N/A</v>
          </cell>
        </row>
        <row r="4514">
          <cell r="R4514" t="e">
            <v>#N/A</v>
          </cell>
        </row>
        <row r="4542">
          <cell r="M4542">
            <v>0</v>
          </cell>
          <cell r="N4542">
            <v>0</v>
          </cell>
        </row>
        <row r="4559">
          <cell r="I4559" t="str">
            <v>O.E. 3.12</v>
          </cell>
          <cell r="J4559" t="str">
            <v>Suministro e instalación celda unidad combinacion descnectador por switch fusible SF6, 16kA, 225A, 24kV.</v>
          </cell>
          <cell r="K4559" t="str">
            <v>un</v>
          </cell>
          <cell r="L4559">
            <v>24786716</v>
          </cell>
          <cell r="M4559">
            <v>23557240</v>
          </cell>
          <cell r="N4559">
            <v>724263</v>
          </cell>
          <cell r="O4559">
            <v>36213.15</v>
          </cell>
          <cell r="P4559">
            <v>469000</v>
          </cell>
          <cell r="Q4559">
            <v>0</v>
          </cell>
          <cell r="R4559" t="e">
            <v>#REF!</v>
          </cell>
          <cell r="S4559">
            <v>4</v>
          </cell>
        </row>
        <row r="4562">
          <cell r="R4562" t="e">
            <v>#REF!</v>
          </cell>
        </row>
        <row r="4563">
          <cell r="R4563" t="e">
            <v>#REF!</v>
          </cell>
        </row>
        <row r="4564">
          <cell r="R4564" t="e">
            <v>#REF!</v>
          </cell>
        </row>
        <row r="4565">
          <cell r="R4565" t="e">
            <v>#REF!</v>
          </cell>
        </row>
        <row r="4566">
          <cell r="R4566" t="e">
            <v>#REF!</v>
          </cell>
        </row>
        <row r="4567">
          <cell r="R4567" t="e">
            <v>#REF!</v>
          </cell>
        </row>
        <row r="4568">
          <cell r="R4568" t="e">
            <v>#REF!</v>
          </cell>
        </row>
        <row r="4569">
          <cell r="R4569" t="e">
            <v>#REF!</v>
          </cell>
        </row>
        <row r="4570">
          <cell r="R4570" t="e">
            <v>#REF!</v>
          </cell>
        </row>
        <row r="4571">
          <cell r="R4571" t="e">
            <v>#REF!</v>
          </cell>
        </row>
        <row r="4572">
          <cell r="R4572" t="e">
            <v>#REF!</v>
          </cell>
        </row>
        <row r="4573">
          <cell r="R4573" t="e">
            <v>#REF!</v>
          </cell>
        </row>
        <row r="4574">
          <cell r="R4574" t="e">
            <v>#REF!</v>
          </cell>
        </row>
        <row r="4575">
          <cell r="R4575" t="e">
            <v>#REF!</v>
          </cell>
        </row>
        <row r="4576">
          <cell r="R4576" t="e">
            <v>#REF!</v>
          </cell>
        </row>
        <row r="4577">
          <cell r="R4577" t="e">
            <v>#REF!</v>
          </cell>
        </row>
        <row r="4605">
          <cell r="M4605">
            <v>0</v>
          </cell>
          <cell r="N4605">
            <v>0</v>
          </cell>
        </row>
        <row r="4622">
          <cell r="I4622" t="str">
            <v>O.E. 3.13</v>
          </cell>
          <cell r="J4622" t="str">
            <v>Suministro e instalación transformador tipo seco 500 kVA, 13200/208/120 V Descargador de Tensión serie 15 kV, con celda según norma EPM.</v>
          </cell>
          <cell r="K4622" t="str">
            <v>un</v>
          </cell>
          <cell r="L4622">
            <v>62292052</v>
          </cell>
          <cell r="M4622">
            <v>60872456.75</v>
          </cell>
          <cell r="N4622">
            <v>905328.75</v>
          </cell>
          <cell r="O4622">
            <v>45266.4375</v>
          </cell>
          <cell r="P4622">
            <v>469000</v>
          </cell>
          <cell r="Q4622">
            <v>0</v>
          </cell>
          <cell r="R4622" t="e">
            <v>#N/A</v>
          </cell>
          <cell r="S4622">
            <v>5</v>
          </cell>
        </row>
        <row r="4625">
          <cell r="R4625" t="e">
            <v>#N/A</v>
          </cell>
        </row>
        <row r="4626">
          <cell r="R4626" t="e">
            <v>#N/A</v>
          </cell>
        </row>
        <row r="4627">
          <cell r="R4627" t="e">
            <v>#N/A</v>
          </cell>
        </row>
        <row r="4628">
          <cell r="R4628" t="e">
            <v>#N/A</v>
          </cell>
        </row>
        <row r="4629">
          <cell r="R4629" t="e">
            <v>#N/A</v>
          </cell>
        </row>
        <row r="4630">
          <cell r="R4630" t="e">
            <v>#N/A</v>
          </cell>
        </row>
        <row r="4631">
          <cell r="R4631" t="e">
            <v>#N/A</v>
          </cell>
        </row>
        <row r="4632">
          <cell r="R4632" t="e">
            <v>#N/A</v>
          </cell>
        </row>
        <row r="4633">
          <cell r="R4633" t="e">
            <v>#N/A</v>
          </cell>
        </row>
        <row r="4634">
          <cell r="R4634" t="e">
            <v>#N/A</v>
          </cell>
        </row>
        <row r="4635">
          <cell r="R4635" t="e">
            <v>#N/A</v>
          </cell>
        </row>
        <row r="4636">
          <cell r="R4636" t="e">
            <v>#N/A</v>
          </cell>
        </row>
        <row r="4637">
          <cell r="R4637" t="e">
            <v>#N/A</v>
          </cell>
        </row>
        <row r="4638">
          <cell r="R4638" t="e">
            <v>#N/A</v>
          </cell>
        </row>
        <row r="4639">
          <cell r="R4639" t="e">
            <v>#N/A</v>
          </cell>
        </row>
        <row r="4640">
          <cell r="R4640" t="e">
            <v>#N/A</v>
          </cell>
        </row>
        <row r="4668">
          <cell r="M4668">
            <v>0</v>
          </cell>
          <cell r="N4668">
            <v>0</v>
          </cell>
        </row>
        <row r="4685">
          <cell r="I4685" t="str">
            <v>O.E. 3.14</v>
          </cell>
          <cell r="J4685" t="str">
            <v>Suministro e instalación transformador tipo seco 630 kVA, 13200/208/120 V Descargador de Tensión serie 15 kV, con celda según norma EPM.</v>
          </cell>
          <cell r="K4685" t="str">
            <v>un</v>
          </cell>
          <cell r="L4685">
            <v>67311143</v>
          </cell>
          <cell r="M4685">
            <v>65891548.309999995</v>
          </cell>
          <cell r="N4685">
            <v>905328.75</v>
          </cell>
          <cell r="O4685">
            <v>45266.4375</v>
          </cell>
          <cell r="P4685">
            <v>469000</v>
          </cell>
          <cell r="Q4685">
            <v>0</v>
          </cell>
          <cell r="R4685" t="e">
            <v>#N/A</v>
          </cell>
          <cell r="S4685">
            <v>5</v>
          </cell>
        </row>
        <row r="4688">
          <cell r="R4688" t="e">
            <v>#N/A</v>
          </cell>
        </row>
        <row r="4689">
          <cell r="R4689" t="e">
            <v>#N/A</v>
          </cell>
        </row>
        <row r="4690">
          <cell r="R4690" t="e">
            <v>#N/A</v>
          </cell>
        </row>
        <row r="4691">
          <cell r="R4691" t="e">
            <v>#N/A</v>
          </cell>
        </row>
        <row r="4692">
          <cell r="R4692" t="e">
            <v>#N/A</v>
          </cell>
        </row>
        <row r="4693">
          <cell r="R4693" t="e">
            <v>#N/A</v>
          </cell>
        </row>
        <row r="4694">
          <cell r="R4694" t="e">
            <v>#N/A</v>
          </cell>
        </row>
        <row r="4695">
          <cell r="R4695" t="e">
            <v>#N/A</v>
          </cell>
        </row>
        <row r="4696">
          <cell r="R4696" t="e">
            <v>#N/A</v>
          </cell>
        </row>
        <row r="4697">
          <cell r="R4697" t="e">
            <v>#N/A</v>
          </cell>
        </row>
        <row r="4698">
          <cell r="R4698" t="e">
            <v>#N/A</v>
          </cell>
        </row>
        <row r="4699">
          <cell r="R4699" t="e">
            <v>#N/A</v>
          </cell>
        </row>
        <row r="4700">
          <cell r="R4700" t="e">
            <v>#N/A</v>
          </cell>
        </row>
        <row r="4701">
          <cell r="R4701" t="e">
            <v>#N/A</v>
          </cell>
        </row>
        <row r="4702">
          <cell r="R4702" t="e">
            <v>#N/A</v>
          </cell>
        </row>
        <row r="4703">
          <cell r="R4703" t="e">
            <v>#N/A</v>
          </cell>
        </row>
        <row r="4731">
          <cell r="M4731">
            <v>0</v>
          </cell>
          <cell r="N4731">
            <v>0</v>
          </cell>
        </row>
        <row r="4748">
          <cell r="I4748" t="str">
            <v>O.E. 3.6</v>
          </cell>
          <cell r="J4748" t="str">
            <v>Suministro e instalación transformador tipo seco 150 kVA, 13200/208/120 V Descargador de Tensión serie 15 kV, con celda según norma EPM.</v>
          </cell>
          <cell r="K4748" t="str">
            <v>un</v>
          </cell>
          <cell r="L4748">
            <v>38963857</v>
          </cell>
          <cell r="M4748">
            <v>37544262</v>
          </cell>
          <cell r="N4748">
            <v>905328.75</v>
          </cell>
          <cell r="O4748">
            <v>45266.4375</v>
          </cell>
          <cell r="P4748">
            <v>469000</v>
          </cell>
          <cell r="Q4748">
            <v>0</v>
          </cell>
          <cell r="R4748" t="e">
            <v>#REF!</v>
          </cell>
          <cell r="S4748">
            <v>5</v>
          </cell>
        </row>
        <row r="4751">
          <cell r="R4751" t="e">
            <v>#REF!</v>
          </cell>
        </row>
        <row r="4752">
          <cell r="R4752" t="e">
            <v>#REF!</v>
          </cell>
        </row>
        <row r="4753">
          <cell r="R4753" t="e">
            <v>#REF!</v>
          </cell>
        </row>
        <row r="4754">
          <cell r="R4754" t="e">
            <v>#REF!</v>
          </cell>
        </row>
        <row r="4755">
          <cell r="R4755" t="e">
            <v>#REF!</v>
          </cell>
        </row>
        <row r="4756">
          <cell r="R4756" t="e">
            <v>#REF!</v>
          </cell>
        </row>
        <row r="4757">
          <cell r="R4757" t="e">
            <v>#REF!</v>
          </cell>
        </row>
        <row r="4758">
          <cell r="R4758" t="e">
            <v>#REF!</v>
          </cell>
        </row>
        <row r="4759">
          <cell r="R4759" t="e">
            <v>#REF!</v>
          </cell>
        </row>
        <row r="4760">
          <cell r="R4760" t="e">
            <v>#REF!</v>
          </cell>
        </row>
        <row r="4761">
          <cell r="R4761" t="e">
            <v>#REF!</v>
          </cell>
        </row>
        <row r="4762">
          <cell r="R4762" t="e">
            <v>#REF!</v>
          </cell>
        </row>
        <row r="4763">
          <cell r="R4763" t="e">
            <v>#REF!</v>
          </cell>
        </row>
        <row r="4764">
          <cell r="R4764" t="e">
            <v>#REF!</v>
          </cell>
        </row>
        <row r="4765">
          <cell r="R4765" t="e">
            <v>#REF!</v>
          </cell>
        </row>
        <row r="4766">
          <cell r="R4766" t="e">
            <v>#REF!</v>
          </cell>
        </row>
        <row r="4794">
          <cell r="M4794">
            <v>0</v>
          </cell>
          <cell r="N4794">
            <v>0</v>
          </cell>
        </row>
        <row r="4806">
          <cell r="M4806">
            <v>0</v>
          </cell>
          <cell r="N4806">
            <v>0</v>
          </cell>
        </row>
        <row r="4807">
          <cell r="M4807">
            <v>0</v>
          </cell>
          <cell r="N4807">
            <v>0</v>
          </cell>
        </row>
        <row r="4808">
          <cell r="M4808">
            <v>0</v>
          </cell>
          <cell r="N4808">
            <v>0</v>
          </cell>
        </row>
        <row r="4809">
          <cell r="M4809">
            <v>0</v>
          </cell>
          <cell r="N4809">
            <v>0</v>
          </cell>
        </row>
        <row r="4810">
          <cell r="M4810">
            <v>0</v>
          </cell>
          <cell r="N4810">
            <v>0</v>
          </cell>
        </row>
        <row r="4811">
          <cell r="I4811" t="str">
            <v>O.E. 4.1</v>
          </cell>
          <cell r="J4811" t="str">
            <v>Suministro, transporte e instalación ML Red Vital, 208V según diagrama unifilar</v>
          </cell>
          <cell r="K4811" t="str">
            <v>un</v>
          </cell>
          <cell r="L4811">
            <v>11323695</v>
          </cell>
          <cell r="M4811">
            <v>10079300</v>
          </cell>
          <cell r="N4811">
            <v>905328.75</v>
          </cell>
          <cell r="O4811">
            <v>45266.4375</v>
          </cell>
          <cell r="P4811">
            <v>293800</v>
          </cell>
          <cell r="Q4811">
            <v>0</v>
          </cell>
          <cell r="R4811" t="e">
            <v>#REF!</v>
          </cell>
          <cell r="S4811">
            <v>5</v>
          </cell>
        </row>
        <row r="4812">
          <cell r="M4812">
            <v>0</v>
          </cell>
          <cell r="N4812">
            <v>0</v>
          </cell>
          <cell r="R4812">
            <v>0</v>
          </cell>
        </row>
        <row r="4813">
          <cell r="M4813">
            <v>0</v>
          </cell>
          <cell r="N4813">
            <v>0</v>
          </cell>
          <cell r="R4813">
            <v>0</v>
          </cell>
        </row>
        <row r="4814">
          <cell r="M4814">
            <v>0</v>
          </cell>
          <cell r="N4814">
            <v>0</v>
          </cell>
          <cell r="R4814" t="e">
            <v>#REF!</v>
          </cell>
        </row>
        <row r="4815">
          <cell r="M4815">
            <v>0</v>
          </cell>
          <cell r="N4815">
            <v>0</v>
          </cell>
          <cell r="R4815" t="e">
            <v>#REF!</v>
          </cell>
        </row>
        <row r="4816">
          <cell r="M4816">
            <v>0</v>
          </cell>
          <cell r="N4816">
            <v>0</v>
          </cell>
          <cell r="R4816" t="e">
            <v>#REF!</v>
          </cell>
        </row>
        <row r="4817">
          <cell r="M4817">
            <v>0</v>
          </cell>
          <cell r="N4817">
            <v>0</v>
          </cell>
          <cell r="R4817" t="e">
            <v>#REF!</v>
          </cell>
        </row>
        <row r="4818">
          <cell r="M4818">
            <v>0</v>
          </cell>
          <cell r="N4818">
            <v>0</v>
          </cell>
          <cell r="R4818" t="e">
            <v>#REF!</v>
          </cell>
        </row>
        <row r="4819">
          <cell r="M4819">
            <v>0</v>
          </cell>
          <cell r="N4819">
            <v>0</v>
          </cell>
          <cell r="R4819" t="e">
            <v>#REF!</v>
          </cell>
        </row>
        <row r="4820">
          <cell r="M4820">
            <v>0</v>
          </cell>
          <cell r="N4820">
            <v>0</v>
          </cell>
          <cell r="R4820" t="e">
            <v>#REF!</v>
          </cell>
        </row>
        <row r="4821">
          <cell r="M4821">
            <v>0</v>
          </cell>
          <cell r="N4821">
            <v>0</v>
          </cell>
          <cell r="R4821" t="e">
            <v>#REF!</v>
          </cell>
        </row>
        <row r="4822">
          <cell r="M4822">
            <v>0</v>
          </cell>
          <cell r="N4822">
            <v>0</v>
          </cell>
          <cell r="R4822" t="e">
            <v>#REF!</v>
          </cell>
        </row>
        <row r="4823">
          <cell r="M4823">
            <v>0</v>
          </cell>
          <cell r="N4823">
            <v>0</v>
          </cell>
          <cell r="R4823" t="e">
            <v>#REF!</v>
          </cell>
        </row>
        <row r="4824">
          <cell r="M4824">
            <v>0</v>
          </cell>
          <cell r="N4824">
            <v>0</v>
          </cell>
          <cell r="R4824" t="e">
            <v>#REF!</v>
          </cell>
        </row>
        <row r="4825">
          <cell r="M4825">
            <v>0</v>
          </cell>
          <cell r="N4825">
            <v>0</v>
          </cell>
          <cell r="R4825" t="e">
            <v>#REF!</v>
          </cell>
        </row>
        <row r="4826">
          <cell r="M4826">
            <v>0</v>
          </cell>
          <cell r="N4826">
            <v>0</v>
          </cell>
          <cell r="R4826" t="e">
            <v>#REF!</v>
          </cell>
        </row>
        <row r="4827">
          <cell r="M4827">
            <v>0</v>
          </cell>
          <cell r="N4827">
            <v>0</v>
          </cell>
          <cell r="R4827" t="e">
            <v>#REF!</v>
          </cell>
        </row>
        <row r="4828">
          <cell r="M4828">
            <v>0</v>
          </cell>
          <cell r="N4828">
            <v>0</v>
          </cell>
          <cell r="R4828" t="e">
            <v>#REF!</v>
          </cell>
        </row>
        <row r="4829">
          <cell r="M4829">
            <v>0</v>
          </cell>
          <cell r="N4829">
            <v>0</v>
          </cell>
          <cell r="R4829" t="e">
            <v>#REF!</v>
          </cell>
        </row>
        <row r="4830">
          <cell r="M4830">
            <v>0</v>
          </cell>
          <cell r="N4830">
            <v>0</v>
          </cell>
        </row>
        <row r="4831">
          <cell r="M4831">
            <v>0</v>
          </cell>
          <cell r="N4831">
            <v>0</v>
          </cell>
        </row>
        <row r="4832">
          <cell r="M4832">
            <v>0</v>
          </cell>
          <cell r="N4832">
            <v>0</v>
          </cell>
        </row>
        <row r="4833">
          <cell r="M4833">
            <v>0</v>
          </cell>
          <cell r="N4833">
            <v>0</v>
          </cell>
        </row>
        <row r="4834">
          <cell r="M4834">
            <v>0</v>
          </cell>
          <cell r="N4834">
            <v>0</v>
          </cell>
        </row>
        <row r="4835">
          <cell r="M4835">
            <v>0</v>
          </cell>
          <cell r="N4835">
            <v>0</v>
          </cell>
        </row>
        <row r="4836">
          <cell r="M4836">
            <v>0</v>
          </cell>
          <cell r="N4836">
            <v>0</v>
          </cell>
        </row>
        <row r="4837">
          <cell r="M4837">
            <v>0</v>
          </cell>
          <cell r="N4837">
            <v>0</v>
          </cell>
        </row>
        <row r="4838">
          <cell r="M4838">
            <v>0</v>
          </cell>
          <cell r="N4838">
            <v>0</v>
          </cell>
        </row>
        <row r="4839">
          <cell r="M4839">
            <v>0</v>
          </cell>
          <cell r="N4839">
            <v>0</v>
          </cell>
        </row>
        <row r="4840">
          <cell r="M4840">
            <v>0</v>
          </cell>
          <cell r="N4840">
            <v>0</v>
          </cell>
        </row>
        <row r="4841">
          <cell r="M4841">
            <v>0</v>
          </cell>
          <cell r="N4841">
            <v>0</v>
          </cell>
        </row>
        <row r="4842">
          <cell r="M4842">
            <v>0</v>
          </cell>
          <cell r="N4842">
            <v>0</v>
          </cell>
        </row>
        <row r="4843">
          <cell r="M4843">
            <v>0</v>
          </cell>
          <cell r="N4843">
            <v>0</v>
          </cell>
        </row>
        <row r="4844">
          <cell r="M4844">
            <v>0</v>
          </cell>
          <cell r="N4844">
            <v>0</v>
          </cell>
        </row>
        <row r="4845">
          <cell r="M4845">
            <v>0</v>
          </cell>
          <cell r="N4845">
            <v>0</v>
          </cell>
        </row>
        <row r="4847">
          <cell r="M4847">
            <v>0</v>
          </cell>
          <cell r="N4847">
            <v>0</v>
          </cell>
        </row>
        <row r="4848">
          <cell r="M4848">
            <v>0</v>
          </cell>
          <cell r="N4848">
            <v>0</v>
          </cell>
        </row>
        <row r="4849">
          <cell r="M4849">
            <v>0</v>
          </cell>
          <cell r="N4849">
            <v>0</v>
          </cell>
        </row>
        <row r="4850">
          <cell r="M4850">
            <v>0</v>
          </cell>
          <cell r="N4850">
            <v>0</v>
          </cell>
        </row>
        <row r="4851">
          <cell r="M4851">
            <v>0</v>
          </cell>
          <cell r="N4851">
            <v>0</v>
          </cell>
        </row>
        <row r="4852">
          <cell r="M4852">
            <v>0</v>
          </cell>
          <cell r="N4852">
            <v>0</v>
          </cell>
        </row>
        <row r="4853">
          <cell r="M4853">
            <v>0</v>
          </cell>
          <cell r="N4853">
            <v>0</v>
          </cell>
        </row>
        <row r="4854">
          <cell r="M4854">
            <v>0</v>
          </cell>
          <cell r="N4854">
            <v>0</v>
          </cell>
        </row>
        <row r="4855">
          <cell r="M4855">
            <v>0</v>
          </cell>
          <cell r="N4855">
            <v>0</v>
          </cell>
        </row>
        <row r="4856">
          <cell r="M4856">
            <v>0</v>
          </cell>
          <cell r="N4856">
            <v>0</v>
          </cell>
        </row>
        <row r="4857">
          <cell r="I4857">
            <v>0</v>
          </cell>
          <cell r="J4857">
            <v>0</v>
          </cell>
          <cell r="K4857">
            <v>0</v>
          </cell>
          <cell r="L4857">
            <v>0</v>
          </cell>
          <cell r="M4857">
            <v>0</v>
          </cell>
          <cell r="N4857">
            <v>0</v>
          </cell>
        </row>
        <row r="4858">
          <cell r="M4858">
            <v>0</v>
          </cell>
          <cell r="N4858">
            <v>0</v>
          </cell>
        </row>
        <row r="4859">
          <cell r="M4859">
            <v>0</v>
          </cell>
          <cell r="N4859">
            <v>0</v>
          </cell>
        </row>
        <row r="4860">
          <cell r="M4860">
            <v>0</v>
          </cell>
          <cell r="N4860">
            <v>0</v>
          </cell>
        </row>
        <row r="4861">
          <cell r="M4861">
            <v>0</v>
          </cell>
          <cell r="N4861">
            <v>0</v>
          </cell>
        </row>
        <row r="4862">
          <cell r="M4862">
            <v>0</v>
          </cell>
          <cell r="N4862">
            <v>0</v>
          </cell>
        </row>
        <row r="4863">
          <cell r="M4863">
            <v>0</v>
          </cell>
          <cell r="N4863">
            <v>0</v>
          </cell>
        </row>
        <row r="4864">
          <cell r="M4864">
            <v>0</v>
          </cell>
          <cell r="N4864">
            <v>0</v>
          </cell>
        </row>
        <row r="4865">
          <cell r="M4865">
            <v>0</v>
          </cell>
          <cell r="N4865">
            <v>0</v>
          </cell>
        </row>
        <row r="4866">
          <cell r="M4866">
            <v>0</v>
          </cell>
          <cell r="N4866">
            <v>0</v>
          </cell>
        </row>
        <row r="4869">
          <cell r="M4869">
            <v>0</v>
          </cell>
          <cell r="N4869">
            <v>0</v>
          </cell>
        </row>
        <row r="4870">
          <cell r="M4870">
            <v>0</v>
          </cell>
          <cell r="N4870">
            <v>0</v>
          </cell>
        </row>
        <row r="4871">
          <cell r="M4871">
            <v>0</v>
          </cell>
          <cell r="N4871">
            <v>0</v>
          </cell>
        </row>
        <row r="4872">
          <cell r="M4872">
            <v>0</v>
          </cell>
          <cell r="N4872">
            <v>0</v>
          </cell>
        </row>
        <row r="4873">
          <cell r="M4873">
            <v>0</v>
          </cell>
          <cell r="N4873">
            <v>0</v>
          </cell>
        </row>
        <row r="4874">
          <cell r="I4874" t="str">
            <v>O.E. 4.2</v>
          </cell>
          <cell r="J4874" t="str">
            <v>Suministro, transporte e instalación ML Sistema de Equipos</v>
          </cell>
          <cell r="K4874" t="str">
            <v>un</v>
          </cell>
          <cell r="L4874">
            <v>15959935</v>
          </cell>
          <cell r="M4874">
            <v>14715540</v>
          </cell>
          <cell r="N4874">
            <v>905328.75</v>
          </cell>
          <cell r="O4874">
            <v>45266.4375</v>
          </cell>
          <cell r="P4874">
            <v>293800</v>
          </cell>
          <cell r="Q4874">
            <v>0</v>
          </cell>
          <cell r="R4874" t="e">
            <v>#REF!</v>
          </cell>
          <cell r="S4874">
            <v>5</v>
          </cell>
        </row>
        <row r="4875">
          <cell r="M4875">
            <v>0</v>
          </cell>
          <cell r="N4875">
            <v>0</v>
          </cell>
          <cell r="R4875">
            <v>0</v>
          </cell>
        </row>
        <row r="4876">
          <cell r="M4876">
            <v>0</v>
          </cell>
          <cell r="N4876">
            <v>0</v>
          </cell>
          <cell r="R4876">
            <v>0</v>
          </cell>
        </row>
        <row r="4877">
          <cell r="M4877">
            <v>0</v>
          </cell>
          <cell r="N4877">
            <v>0</v>
          </cell>
          <cell r="R4877" t="e">
            <v>#REF!</v>
          </cell>
        </row>
        <row r="4878">
          <cell r="M4878">
            <v>0</v>
          </cell>
          <cell r="N4878">
            <v>0</v>
          </cell>
          <cell r="R4878" t="e">
            <v>#REF!</v>
          </cell>
        </row>
        <row r="4879">
          <cell r="M4879">
            <v>0</v>
          </cell>
          <cell r="N4879">
            <v>0</v>
          </cell>
          <cell r="R4879" t="e">
            <v>#REF!</v>
          </cell>
        </row>
        <row r="4880">
          <cell r="M4880">
            <v>0</v>
          </cell>
          <cell r="N4880">
            <v>0</v>
          </cell>
          <cell r="R4880" t="e">
            <v>#REF!</v>
          </cell>
        </row>
        <row r="4881">
          <cell r="M4881">
            <v>0</v>
          </cell>
          <cell r="N4881">
            <v>0</v>
          </cell>
          <cell r="R4881" t="e">
            <v>#REF!</v>
          </cell>
        </row>
        <row r="4882">
          <cell r="M4882">
            <v>0</v>
          </cell>
          <cell r="N4882">
            <v>0</v>
          </cell>
          <cell r="R4882" t="e">
            <v>#REF!</v>
          </cell>
        </row>
        <row r="4883">
          <cell r="M4883">
            <v>0</v>
          </cell>
          <cell r="N4883">
            <v>0</v>
          </cell>
          <cell r="R4883" t="e">
            <v>#REF!</v>
          </cell>
        </row>
        <row r="4884">
          <cell r="M4884">
            <v>0</v>
          </cell>
          <cell r="N4884">
            <v>0</v>
          </cell>
          <cell r="R4884" t="e">
            <v>#REF!</v>
          </cell>
        </row>
        <row r="4885">
          <cell r="M4885">
            <v>0</v>
          </cell>
          <cell r="N4885">
            <v>0</v>
          </cell>
          <cell r="R4885" t="e">
            <v>#REF!</v>
          </cell>
        </row>
        <row r="4886">
          <cell r="M4886">
            <v>0</v>
          </cell>
          <cell r="N4886">
            <v>0</v>
          </cell>
          <cell r="R4886" t="e">
            <v>#REF!</v>
          </cell>
        </row>
        <row r="4887">
          <cell r="M4887">
            <v>0</v>
          </cell>
          <cell r="N4887">
            <v>0</v>
          </cell>
          <cell r="R4887" t="e">
            <v>#REF!</v>
          </cell>
        </row>
        <row r="4888">
          <cell r="M4888">
            <v>0</v>
          </cell>
          <cell r="N4888">
            <v>0</v>
          </cell>
          <cell r="R4888" t="e">
            <v>#REF!</v>
          </cell>
        </row>
        <row r="4889">
          <cell r="M4889">
            <v>0</v>
          </cell>
          <cell r="N4889">
            <v>0</v>
          </cell>
          <cell r="R4889" t="e">
            <v>#REF!</v>
          </cell>
        </row>
        <row r="4890">
          <cell r="M4890">
            <v>0</v>
          </cell>
          <cell r="N4890">
            <v>0</v>
          </cell>
          <cell r="R4890" t="e">
            <v>#REF!</v>
          </cell>
        </row>
        <row r="4891">
          <cell r="M4891">
            <v>0</v>
          </cell>
          <cell r="N4891">
            <v>0</v>
          </cell>
          <cell r="R4891" t="e">
            <v>#REF!</v>
          </cell>
        </row>
        <row r="4892">
          <cell r="M4892">
            <v>0</v>
          </cell>
          <cell r="N4892">
            <v>0</v>
          </cell>
          <cell r="R4892" t="e">
            <v>#REF!</v>
          </cell>
        </row>
        <row r="4893">
          <cell r="M4893">
            <v>0</v>
          </cell>
          <cell r="N4893">
            <v>0</v>
          </cell>
        </row>
        <row r="4894">
          <cell r="M4894">
            <v>0</v>
          </cell>
          <cell r="N4894">
            <v>0</v>
          </cell>
        </row>
        <row r="4895">
          <cell r="M4895">
            <v>0</v>
          </cell>
          <cell r="N4895">
            <v>0</v>
          </cell>
        </row>
        <row r="4896">
          <cell r="M4896">
            <v>0</v>
          </cell>
          <cell r="N4896">
            <v>0</v>
          </cell>
        </row>
        <row r="4897">
          <cell r="M4897">
            <v>0</v>
          </cell>
          <cell r="N4897">
            <v>0</v>
          </cell>
        </row>
        <row r="4898">
          <cell r="M4898">
            <v>0</v>
          </cell>
          <cell r="N4898">
            <v>0</v>
          </cell>
        </row>
        <row r="4899">
          <cell r="M4899">
            <v>0</v>
          </cell>
          <cell r="N4899">
            <v>0</v>
          </cell>
        </row>
        <row r="4900">
          <cell r="M4900">
            <v>0</v>
          </cell>
          <cell r="N4900">
            <v>0</v>
          </cell>
        </row>
        <row r="4901">
          <cell r="M4901">
            <v>0</v>
          </cell>
          <cell r="N4901">
            <v>0</v>
          </cell>
        </row>
        <row r="4902">
          <cell r="M4902">
            <v>0</v>
          </cell>
          <cell r="N4902">
            <v>0</v>
          </cell>
        </row>
        <row r="4903">
          <cell r="M4903">
            <v>0</v>
          </cell>
          <cell r="N4903">
            <v>0</v>
          </cell>
        </row>
        <row r="4904">
          <cell r="M4904">
            <v>0</v>
          </cell>
          <cell r="N4904">
            <v>0</v>
          </cell>
        </row>
        <row r="4905">
          <cell r="M4905">
            <v>0</v>
          </cell>
          <cell r="N4905">
            <v>0</v>
          </cell>
        </row>
        <row r="4906">
          <cell r="M4906">
            <v>0</v>
          </cell>
          <cell r="N4906">
            <v>0</v>
          </cell>
        </row>
        <row r="4907">
          <cell r="M4907">
            <v>0</v>
          </cell>
          <cell r="N4907">
            <v>0</v>
          </cell>
        </row>
        <row r="4908">
          <cell r="M4908">
            <v>0</v>
          </cell>
          <cell r="N4908">
            <v>0</v>
          </cell>
        </row>
        <row r="4910">
          <cell r="M4910">
            <v>0</v>
          </cell>
          <cell r="N4910">
            <v>0</v>
          </cell>
        </row>
        <row r="4911">
          <cell r="M4911">
            <v>0</v>
          </cell>
          <cell r="N4911">
            <v>0</v>
          </cell>
        </row>
        <row r="4912">
          <cell r="M4912">
            <v>0</v>
          </cell>
          <cell r="N4912">
            <v>0</v>
          </cell>
        </row>
        <row r="4913">
          <cell r="M4913">
            <v>0</v>
          </cell>
          <cell r="N4913">
            <v>0</v>
          </cell>
        </row>
        <row r="4914">
          <cell r="M4914">
            <v>0</v>
          </cell>
          <cell r="N4914">
            <v>0</v>
          </cell>
        </row>
        <row r="4915">
          <cell r="M4915">
            <v>0</v>
          </cell>
          <cell r="N4915">
            <v>0</v>
          </cell>
        </row>
        <row r="4916">
          <cell r="M4916">
            <v>0</v>
          </cell>
          <cell r="N4916">
            <v>0</v>
          </cell>
        </row>
        <row r="4917">
          <cell r="M4917">
            <v>0</v>
          </cell>
          <cell r="N4917">
            <v>0</v>
          </cell>
        </row>
        <row r="4918">
          <cell r="M4918">
            <v>0</v>
          </cell>
          <cell r="N4918">
            <v>0</v>
          </cell>
        </row>
        <row r="4919">
          <cell r="M4919">
            <v>0</v>
          </cell>
          <cell r="N4919">
            <v>0</v>
          </cell>
        </row>
        <row r="4920">
          <cell r="I4920">
            <v>0</v>
          </cell>
          <cell r="J4920">
            <v>0</v>
          </cell>
          <cell r="K4920">
            <v>0</v>
          </cell>
          <cell r="L4920">
            <v>0</v>
          </cell>
          <cell r="M4920">
            <v>0</v>
          </cell>
          <cell r="N4920">
            <v>0</v>
          </cell>
        </row>
        <row r="4921">
          <cell r="M4921">
            <v>0</v>
          </cell>
          <cell r="N4921">
            <v>0</v>
          </cell>
        </row>
        <row r="4922">
          <cell r="M4922">
            <v>0</v>
          </cell>
          <cell r="N4922">
            <v>0</v>
          </cell>
        </row>
        <row r="4923">
          <cell r="M4923">
            <v>0</v>
          </cell>
          <cell r="N4923">
            <v>0</v>
          </cell>
        </row>
        <row r="4924">
          <cell r="M4924">
            <v>0</v>
          </cell>
          <cell r="N4924">
            <v>0</v>
          </cell>
        </row>
        <row r="4925">
          <cell r="M4925">
            <v>0</v>
          </cell>
          <cell r="N4925">
            <v>0</v>
          </cell>
        </row>
        <row r="4926">
          <cell r="M4926">
            <v>0</v>
          </cell>
          <cell r="N4926">
            <v>0</v>
          </cell>
        </row>
        <row r="4927">
          <cell r="M4927">
            <v>0</v>
          </cell>
          <cell r="N4927">
            <v>0</v>
          </cell>
        </row>
        <row r="4928">
          <cell r="M4928">
            <v>0</v>
          </cell>
          <cell r="N4928">
            <v>0</v>
          </cell>
        </row>
        <row r="4929">
          <cell r="M4929">
            <v>0</v>
          </cell>
          <cell r="N4929">
            <v>0</v>
          </cell>
        </row>
        <row r="4932">
          <cell r="M4932">
            <v>0</v>
          </cell>
          <cell r="N4932">
            <v>0</v>
          </cell>
        </row>
        <row r="4933">
          <cell r="M4933">
            <v>0</v>
          </cell>
          <cell r="N4933">
            <v>0</v>
          </cell>
        </row>
        <row r="4934">
          <cell r="M4934">
            <v>0</v>
          </cell>
          <cell r="N4934">
            <v>0</v>
          </cell>
        </row>
        <row r="4935">
          <cell r="M4935">
            <v>0</v>
          </cell>
          <cell r="N4935">
            <v>0</v>
          </cell>
        </row>
        <row r="4936">
          <cell r="M4936">
            <v>0</v>
          </cell>
          <cell r="N4936">
            <v>0</v>
          </cell>
        </row>
        <row r="4937">
          <cell r="I4937" t="str">
            <v>O.E. 4.3</v>
          </cell>
          <cell r="J4937" t="str">
            <v>Suministro, transporte e instalación ML transferencia general  según diagrama unifilar</v>
          </cell>
          <cell r="K4937" t="str">
            <v>un</v>
          </cell>
          <cell r="L4937">
            <v>16512376</v>
          </cell>
          <cell r="M4937">
            <v>15458100</v>
          </cell>
          <cell r="N4937">
            <v>724263</v>
          </cell>
          <cell r="O4937">
            <v>36213.15</v>
          </cell>
          <cell r="P4937">
            <v>293800</v>
          </cell>
          <cell r="Q4937">
            <v>0</v>
          </cell>
          <cell r="R4937" t="e">
            <v>#REF!</v>
          </cell>
          <cell r="S4937">
            <v>4</v>
          </cell>
        </row>
        <row r="4938">
          <cell r="M4938">
            <v>0</v>
          </cell>
          <cell r="N4938">
            <v>0</v>
          </cell>
          <cell r="R4938">
            <v>0</v>
          </cell>
        </row>
        <row r="4939">
          <cell r="M4939">
            <v>0</v>
          </cell>
          <cell r="N4939">
            <v>0</v>
          </cell>
          <cell r="R4939">
            <v>0</v>
          </cell>
        </row>
        <row r="4940">
          <cell r="M4940">
            <v>0</v>
          </cell>
          <cell r="N4940">
            <v>0</v>
          </cell>
          <cell r="R4940" t="e">
            <v>#REF!</v>
          </cell>
        </row>
        <row r="4941">
          <cell r="M4941">
            <v>0</v>
          </cell>
          <cell r="N4941">
            <v>0</v>
          </cell>
          <cell r="R4941" t="e">
            <v>#REF!</v>
          </cell>
        </row>
        <row r="4942">
          <cell r="M4942">
            <v>0</v>
          </cell>
          <cell r="N4942">
            <v>0</v>
          </cell>
          <cell r="R4942" t="e">
            <v>#REF!</v>
          </cell>
        </row>
        <row r="4943">
          <cell r="M4943">
            <v>0</v>
          </cell>
          <cell r="N4943">
            <v>0</v>
          </cell>
          <cell r="R4943" t="e">
            <v>#REF!</v>
          </cell>
        </row>
        <row r="4944">
          <cell r="M4944">
            <v>0</v>
          </cell>
          <cell r="N4944">
            <v>0</v>
          </cell>
          <cell r="R4944" t="e">
            <v>#REF!</v>
          </cell>
        </row>
        <row r="4945">
          <cell r="M4945">
            <v>0</v>
          </cell>
          <cell r="N4945">
            <v>0</v>
          </cell>
          <cell r="R4945" t="e">
            <v>#REF!</v>
          </cell>
        </row>
        <row r="4946">
          <cell r="M4946">
            <v>0</v>
          </cell>
          <cell r="N4946">
            <v>0</v>
          </cell>
          <cell r="R4946" t="e">
            <v>#REF!</v>
          </cell>
        </row>
        <row r="4947">
          <cell r="M4947">
            <v>0</v>
          </cell>
          <cell r="N4947">
            <v>0</v>
          </cell>
          <cell r="R4947" t="e">
            <v>#REF!</v>
          </cell>
        </row>
        <row r="4948">
          <cell r="M4948">
            <v>0</v>
          </cell>
          <cell r="N4948">
            <v>0</v>
          </cell>
          <cell r="R4948" t="e">
            <v>#REF!</v>
          </cell>
        </row>
        <row r="4949">
          <cell r="M4949">
            <v>0</v>
          </cell>
          <cell r="N4949">
            <v>0</v>
          </cell>
          <cell r="R4949" t="e">
            <v>#REF!</v>
          </cell>
        </row>
        <row r="4950">
          <cell r="M4950">
            <v>0</v>
          </cell>
          <cell r="N4950">
            <v>0</v>
          </cell>
          <cell r="R4950" t="e">
            <v>#REF!</v>
          </cell>
        </row>
        <row r="4951">
          <cell r="M4951">
            <v>0</v>
          </cell>
          <cell r="N4951">
            <v>0</v>
          </cell>
          <cell r="R4951" t="e">
            <v>#REF!</v>
          </cell>
        </row>
        <row r="4952">
          <cell r="M4952">
            <v>0</v>
          </cell>
          <cell r="N4952">
            <v>0</v>
          </cell>
          <cell r="R4952" t="e">
            <v>#REF!</v>
          </cell>
        </row>
        <row r="4953">
          <cell r="M4953">
            <v>0</v>
          </cell>
          <cell r="N4953">
            <v>0</v>
          </cell>
          <cell r="R4953" t="e">
            <v>#REF!</v>
          </cell>
        </row>
        <row r="4954">
          <cell r="M4954">
            <v>0</v>
          </cell>
          <cell r="N4954">
            <v>0</v>
          </cell>
          <cell r="R4954" t="e">
            <v>#REF!</v>
          </cell>
        </row>
        <row r="4955">
          <cell r="M4955">
            <v>0</v>
          </cell>
          <cell r="N4955">
            <v>0</v>
          </cell>
          <cell r="R4955" t="e">
            <v>#REF!</v>
          </cell>
        </row>
        <row r="4956">
          <cell r="M4956">
            <v>0</v>
          </cell>
          <cell r="N4956">
            <v>0</v>
          </cell>
        </row>
        <row r="4957">
          <cell r="M4957">
            <v>0</v>
          </cell>
          <cell r="N4957">
            <v>0</v>
          </cell>
        </row>
        <row r="4958">
          <cell r="M4958">
            <v>0</v>
          </cell>
          <cell r="N4958">
            <v>0</v>
          </cell>
        </row>
        <row r="4959">
          <cell r="M4959">
            <v>0</v>
          </cell>
          <cell r="N4959">
            <v>0</v>
          </cell>
        </row>
        <row r="4960">
          <cell r="M4960">
            <v>0</v>
          </cell>
          <cell r="N4960">
            <v>0</v>
          </cell>
        </row>
        <row r="4961">
          <cell r="M4961">
            <v>0</v>
          </cell>
          <cell r="N4961">
            <v>0</v>
          </cell>
        </row>
        <row r="4962">
          <cell r="M4962">
            <v>0</v>
          </cell>
          <cell r="N4962">
            <v>0</v>
          </cell>
        </row>
        <row r="4963">
          <cell r="M4963">
            <v>0</v>
          </cell>
          <cell r="N4963">
            <v>0</v>
          </cell>
        </row>
        <row r="4964">
          <cell r="M4964">
            <v>0</v>
          </cell>
          <cell r="N4964">
            <v>0</v>
          </cell>
        </row>
        <row r="4965">
          <cell r="M4965">
            <v>0</v>
          </cell>
          <cell r="N4965">
            <v>0</v>
          </cell>
        </row>
        <row r="4966">
          <cell r="M4966">
            <v>0</v>
          </cell>
          <cell r="N4966">
            <v>0</v>
          </cell>
        </row>
        <row r="4967">
          <cell r="M4967">
            <v>0</v>
          </cell>
          <cell r="N4967">
            <v>0</v>
          </cell>
        </row>
        <row r="4968">
          <cell r="M4968">
            <v>0</v>
          </cell>
          <cell r="N4968">
            <v>0</v>
          </cell>
        </row>
        <row r="4969">
          <cell r="M4969">
            <v>0</v>
          </cell>
          <cell r="N4969">
            <v>0</v>
          </cell>
        </row>
        <row r="4970">
          <cell r="M4970">
            <v>0</v>
          </cell>
          <cell r="N4970">
            <v>0</v>
          </cell>
        </row>
        <row r="4971">
          <cell r="M4971">
            <v>0</v>
          </cell>
          <cell r="N4971">
            <v>0</v>
          </cell>
        </row>
        <row r="4973">
          <cell r="M4973">
            <v>0</v>
          </cell>
          <cell r="N4973">
            <v>0</v>
          </cell>
        </row>
        <row r="4974">
          <cell r="M4974">
            <v>0</v>
          </cell>
          <cell r="N4974">
            <v>0</v>
          </cell>
        </row>
        <row r="4975">
          <cell r="M4975">
            <v>0</v>
          </cell>
          <cell r="N4975">
            <v>0</v>
          </cell>
        </row>
        <row r="4976">
          <cell r="M4976">
            <v>0</v>
          </cell>
          <cell r="N4976">
            <v>0</v>
          </cell>
        </row>
        <row r="4977">
          <cell r="M4977">
            <v>0</v>
          </cell>
          <cell r="N4977">
            <v>0</v>
          </cell>
        </row>
        <row r="4978">
          <cell r="M4978">
            <v>0</v>
          </cell>
          <cell r="N4978">
            <v>0</v>
          </cell>
        </row>
        <row r="4979">
          <cell r="M4979">
            <v>0</v>
          </cell>
          <cell r="N4979">
            <v>0</v>
          </cell>
        </row>
        <row r="4980">
          <cell r="M4980">
            <v>0</v>
          </cell>
          <cell r="N4980">
            <v>0</v>
          </cell>
        </row>
        <row r="4981">
          <cell r="M4981">
            <v>0</v>
          </cell>
          <cell r="N4981">
            <v>0</v>
          </cell>
        </row>
        <row r="4982">
          <cell r="M4982">
            <v>0</v>
          </cell>
          <cell r="N4982">
            <v>0</v>
          </cell>
        </row>
        <row r="4983">
          <cell r="I4983">
            <v>0</v>
          </cell>
          <cell r="J4983">
            <v>0</v>
          </cell>
          <cell r="K4983">
            <v>0</v>
          </cell>
          <cell r="L4983">
            <v>0</v>
          </cell>
          <cell r="M4983">
            <v>0</v>
          </cell>
          <cell r="N4983">
            <v>0</v>
          </cell>
        </row>
        <row r="4984">
          <cell r="M4984">
            <v>0</v>
          </cell>
          <cell r="N4984">
            <v>0</v>
          </cell>
        </row>
        <row r="4985">
          <cell r="M4985">
            <v>0</v>
          </cell>
          <cell r="N4985">
            <v>0</v>
          </cell>
        </row>
        <row r="4986">
          <cell r="M4986">
            <v>0</v>
          </cell>
          <cell r="N4986">
            <v>0</v>
          </cell>
        </row>
        <row r="4987">
          <cell r="M4987">
            <v>0</v>
          </cell>
          <cell r="N4987">
            <v>0</v>
          </cell>
        </row>
        <row r="4988">
          <cell r="M4988">
            <v>0</v>
          </cell>
          <cell r="N4988">
            <v>0</v>
          </cell>
        </row>
        <row r="4989">
          <cell r="M4989">
            <v>0</v>
          </cell>
          <cell r="N4989">
            <v>0</v>
          </cell>
        </row>
        <row r="4990">
          <cell r="M4990">
            <v>0</v>
          </cell>
          <cell r="N4990">
            <v>0</v>
          </cell>
        </row>
        <row r="4991">
          <cell r="M4991">
            <v>0</v>
          </cell>
          <cell r="N4991">
            <v>0</v>
          </cell>
        </row>
        <row r="4992">
          <cell r="M4992">
            <v>0</v>
          </cell>
          <cell r="N4992">
            <v>0</v>
          </cell>
        </row>
        <row r="4995">
          <cell r="M4995">
            <v>0</v>
          </cell>
          <cell r="N4995">
            <v>0</v>
          </cell>
        </row>
        <row r="4996">
          <cell r="M4996">
            <v>0</v>
          </cell>
          <cell r="N4996">
            <v>0</v>
          </cell>
        </row>
        <row r="4997">
          <cell r="M4997">
            <v>0</v>
          </cell>
          <cell r="N4997">
            <v>0</v>
          </cell>
        </row>
        <row r="4998">
          <cell r="M4998">
            <v>0</v>
          </cell>
          <cell r="N4998">
            <v>0</v>
          </cell>
        </row>
        <row r="4999">
          <cell r="M4999">
            <v>0</v>
          </cell>
          <cell r="N4999">
            <v>0</v>
          </cell>
        </row>
        <row r="5000">
          <cell r="I5000" t="str">
            <v>O.E. 4.4</v>
          </cell>
          <cell r="J5000" t="str">
            <v xml:space="preserve">Suministro, transporte e instalación ML Red Critica, 208V según diagrama unifilar </v>
          </cell>
          <cell r="K5000" t="str">
            <v>un</v>
          </cell>
          <cell r="L5000">
            <v>11447736</v>
          </cell>
          <cell r="M5000">
            <v>10393460</v>
          </cell>
          <cell r="N5000">
            <v>724263</v>
          </cell>
          <cell r="O5000">
            <v>36213.15</v>
          </cell>
          <cell r="P5000">
            <v>293800</v>
          </cell>
          <cell r="Q5000">
            <v>0</v>
          </cell>
          <cell r="R5000" t="e">
            <v>#N/A</v>
          </cell>
          <cell r="S5000">
            <v>4</v>
          </cell>
        </row>
        <row r="5001">
          <cell r="M5001">
            <v>0</v>
          </cell>
          <cell r="N5001">
            <v>0</v>
          </cell>
          <cell r="R5001">
            <v>0</v>
          </cell>
        </row>
        <row r="5002">
          <cell r="M5002">
            <v>0</v>
          </cell>
          <cell r="N5002">
            <v>0</v>
          </cell>
          <cell r="R5002">
            <v>0</v>
          </cell>
        </row>
        <row r="5003">
          <cell r="M5003">
            <v>0</v>
          </cell>
          <cell r="N5003">
            <v>0</v>
          </cell>
          <cell r="R5003" t="e">
            <v>#N/A</v>
          </cell>
        </row>
        <row r="5004">
          <cell r="M5004">
            <v>0</v>
          </cell>
          <cell r="N5004">
            <v>0</v>
          </cell>
          <cell r="R5004" t="e">
            <v>#N/A</v>
          </cell>
        </row>
        <row r="5005">
          <cell r="M5005">
            <v>0</v>
          </cell>
          <cell r="N5005">
            <v>0</v>
          </cell>
          <cell r="R5005" t="e">
            <v>#N/A</v>
          </cell>
        </row>
        <row r="5006">
          <cell r="M5006">
            <v>0</v>
          </cell>
          <cell r="N5006">
            <v>0</v>
          </cell>
          <cell r="R5006" t="e">
            <v>#N/A</v>
          </cell>
        </row>
        <row r="5007">
          <cell r="M5007">
            <v>0</v>
          </cell>
          <cell r="N5007">
            <v>0</v>
          </cell>
          <cell r="R5007" t="e">
            <v>#N/A</v>
          </cell>
        </row>
        <row r="5008">
          <cell r="M5008">
            <v>0</v>
          </cell>
          <cell r="N5008">
            <v>0</v>
          </cell>
          <cell r="R5008" t="e">
            <v>#N/A</v>
          </cell>
        </row>
        <row r="5009">
          <cell r="M5009">
            <v>0</v>
          </cell>
          <cell r="N5009">
            <v>0</v>
          </cell>
          <cell r="R5009" t="e">
            <v>#N/A</v>
          </cell>
        </row>
        <row r="5010">
          <cell r="M5010">
            <v>0</v>
          </cell>
          <cell r="N5010">
            <v>0</v>
          </cell>
          <cell r="R5010" t="e">
            <v>#N/A</v>
          </cell>
        </row>
        <row r="5011">
          <cell r="M5011">
            <v>0</v>
          </cell>
          <cell r="N5011">
            <v>0</v>
          </cell>
          <cell r="R5011" t="e">
            <v>#N/A</v>
          </cell>
        </row>
        <row r="5012">
          <cell r="M5012">
            <v>0</v>
          </cell>
          <cell r="N5012">
            <v>0</v>
          </cell>
          <cell r="R5012" t="e">
            <v>#N/A</v>
          </cell>
        </row>
        <row r="5013">
          <cell r="M5013">
            <v>0</v>
          </cell>
          <cell r="N5013">
            <v>0</v>
          </cell>
          <cell r="R5013" t="e">
            <v>#N/A</v>
          </cell>
        </row>
        <row r="5014">
          <cell r="M5014">
            <v>0</v>
          </cell>
          <cell r="N5014">
            <v>0</v>
          </cell>
          <cell r="R5014" t="e">
            <v>#N/A</v>
          </cell>
        </row>
        <row r="5015">
          <cell r="M5015">
            <v>0</v>
          </cell>
          <cell r="N5015">
            <v>0</v>
          </cell>
          <cell r="R5015" t="e">
            <v>#N/A</v>
          </cell>
        </row>
        <row r="5016">
          <cell r="M5016">
            <v>0</v>
          </cell>
          <cell r="N5016">
            <v>0</v>
          </cell>
          <cell r="R5016" t="e">
            <v>#N/A</v>
          </cell>
        </row>
        <row r="5017">
          <cell r="M5017">
            <v>0</v>
          </cell>
          <cell r="N5017">
            <v>0</v>
          </cell>
          <cell r="R5017" t="e">
            <v>#N/A</v>
          </cell>
        </row>
        <row r="5018">
          <cell r="M5018">
            <v>0</v>
          </cell>
          <cell r="N5018">
            <v>0</v>
          </cell>
          <cell r="R5018" t="e">
            <v>#N/A</v>
          </cell>
        </row>
        <row r="5019">
          <cell r="M5019">
            <v>0</v>
          </cell>
          <cell r="N5019">
            <v>0</v>
          </cell>
        </row>
        <row r="5020">
          <cell r="M5020">
            <v>0</v>
          </cell>
          <cell r="N5020">
            <v>0</v>
          </cell>
        </row>
        <row r="5021">
          <cell r="M5021">
            <v>0</v>
          </cell>
          <cell r="N5021">
            <v>0</v>
          </cell>
        </row>
        <row r="5022">
          <cell r="M5022">
            <v>0</v>
          </cell>
          <cell r="N5022">
            <v>0</v>
          </cell>
        </row>
        <row r="5023">
          <cell r="M5023">
            <v>0</v>
          </cell>
          <cell r="N5023">
            <v>0</v>
          </cell>
        </row>
        <row r="5024">
          <cell r="M5024">
            <v>0</v>
          </cell>
          <cell r="N5024">
            <v>0</v>
          </cell>
        </row>
        <row r="5025">
          <cell r="M5025">
            <v>0</v>
          </cell>
          <cell r="N5025">
            <v>0</v>
          </cell>
        </row>
        <row r="5026">
          <cell r="M5026">
            <v>0</v>
          </cell>
          <cell r="N5026">
            <v>0</v>
          </cell>
        </row>
        <row r="5027">
          <cell r="M5027">
            <v>0</v>
          </cell>
          <cell r="N5027">
            <v>0</v>
          </cell>
        </row>
        <row r="5028">
          <cell r="M5028">
            <v>0</v>
          </cell>
          <cell r="N5028">
            <v>0</v>
          </cell>
        </row>
        <row r="5029">
          <cell r="M5029">
            <v>0</v>
          </cell>
          <cell r="N5029">
            <v>0</v>
          </cell>
        </row>
        <row r="5030">
          <cell r="M5030">
            <v>0</v>
          </cell>
          <cell r="N5030">
            <v>0</v>
          </cell>
        </row>
        <row r="5031">
          <cell r="M5031">
            <v>0</v>
          </cell>
          <cell r="N5031">
            <v>0</v>
          </cell>
        </row>
        <row r="5032">
          <cell r="M5032">
            <v>0</v>
          </cell>
          <cell r="N5032">
            <v>0</v>
          </cell>
        </row>
        <row r="5033">
          <cell r="M5033">
            <v>0</v>
          </cell>
          <cell r="N5033">
            <v>0</v>
          </cell>
        </row>
        <row r="5034">
          <cell r="M5034">
            <v>0</v>
          </cell>
          <cell r="N5034">
            <v>0</v>
          </cell>
        </row>
        <row r="5036">
          <cell r="M5036">
            <v>0</v>
          </cell>
          <cell r="N5036">
            <v>0</v>
          </cell>
        </row>
        <row r="5037">
          <cell r="M5037">
            <v>0</v>
          </cell>
          <cell r="N5037">
            <v>0</v>
          </cell>
        </row>
        <row r="5038">
          <cell r="M5038">
            <v>0</v>
          </cell>
          <cell r="N5038">
            <v>0</v>
          </cell>
        </row>
        <row r="5039">
          <cell r="M5039">
            <v>0</v>
          </cell>
          <cell r="N5039">
            <v>0</v>
          </cell>
        </row>
        <row r="5040">
          <cell r="M5040">
            <v>0</v>
          </cell>
          <cell r="N5040">
            <v>0</v>
          </cell>
        </row>
        <row r="5041">
          <cell r="M5041">
            <v>0</v>
          </cell>
          <cell r="N5041">
            <v>0</v>
          </cell>
        </row>
        <row r="5042">
          <cell r="M5042">
            <v>0</v>
          </cell>
          <cell r="N5042">
            <v>0</v>
          </cell>
        </row>
        <row r="5043">
          <cell r="M5043">
            <v>0</v>
          </cell>
          <cell r="N5043">
            <v>0</v>
          </cell>
        </row>
        <row r="5044">
          <cell r="M5044">
            <v>0</v>
          </cell>
          <cell r="N5044">
            <v>0</v>
          </cell>
        </row>
        <row r="5045">
          <cell r="M5045">
            <v>0</v>
          </cell>
          <cell r="N5045">
            <v>0</v>
          </cell>
        </row>
        <row r="5046">
          <cell r="I5046">
            <v>0</v>
          </cell>
          <cell r="J5046">
            <v>0</v>
          </cell>
          <cell r="K5046">
            <v>0</v>
          </cell>
          <cell r="L5046">
            <v>0</v>
          </cell>
          <cell r="M5046">
            <v>0</v>
          </cell>
          <cell r="N5046">
            <v>0</v>
          </cell>
        </row>
        <row r="5047">
          <cell r="M5047">
            <v>0</v>
          </cell>
          <cell r="N5047">
            <v>0</v>
          </cell>
        </row>
        <row r="5048">
          <cell r="M5048">
            <v>0</v>
          </cell>
          <cell r="N5048">
            <v>0</v>
          </cell>
        </row>
        <row r="5049">
          <cell r="M5049">
            <v>0</v>
          </cell>
          <cell r="N5049">
            <v>0</v>
          </cell>
        </row>
        <row r="5050">
          <cell r="M5050">
            <v>0</v>
          </cell>
          <cell r="N5050">
            <v>0</v>
          </cell>
        </row>
        <row r="5051">
          <cell r="M5051">
            <v>0</v>
          </cell>
          <cell r="N5051">
            <v>0</v>
          </cell>
        </row>
        <row r="5052">
          <cell r="M5052">
            <v>0</v>
          </cell>
          <cell r="N5052">
            <v>0</v>
          </cell>
        </row>
        <row r="5053">
          <cell r="M5053">
            <v>0</v>
          </cell>
          <cell r="N5053">
            <v>0</v>
          </cell>
        </row>
        <row r="5054">
          <cell r="M5054">
            <v>0</v>
          </cell>
          <cell r="N5054">
            <v>0</v>
          </cell>
        </row>
        <row r="5055">
          <cell r="M5055">
            <v>0</v>
          </cell>
          <cell r="N5055">
            <v>0</v>
          </cell>
        </row>
        <row r="5056">
          <cell r="M5056">
            <v>0</v>
          </cell>
          <cell r="N5056">
            <v>0</v>
          </cell>
        </row>
        <row r="5057">
          <cell r="M5057">
            <v>0</v>
          </cell>
          <cell r="N5057">
            <v>0</v>
          </cell>
        </row>
        <row r="5058">
          <cell r="M5058">
            <v>0</v>
          </cell>
          <cell r="N5058">
            <v>0</v>
          </cell>
        </row>
        <row r="5059">
          <cell r="M5059">
            <v>0</v>
          </cell>
          <cell r="N5059">
            <v>0</v>
          </cell>
        </row>
        <row r="5060">
          <cell r="M5060">
            <v>0</v>
          </cell>
          <cell r="N5060">
            <v>0</v>
          </cell>
        </row>
        <row r="5061">
          <cell r="M5061">
            <v>0</v>
          </cell>
          <cell r="N5061">
            <v>0</v>
          </cell>
        </row>
        <row r="5062">
          <cell r="M5062">
            <v>0</v>
          </cell>
          <cell r="N5062">
            <v>0</v>
          </cell>
        </row>
        <row r="5063">
          <cell r="I5063" t="str">
            <v>O.E. 4.5</v>
          </cell>
          <cell r="J5063" t="str">
            <v>Suministro, transporte e instalación ML transferencia automatica Red Regulada  según diagrama unifilar</v>
          </cell>
          <cell r="K5063" t="str">
            <v>un</v>
          </cell>
          <cell r="L5063">
            <v>11447736</v>
          </cell>
          <cell r="M5063">
            <v>10393460</v>
          </cell>
          <cell r="N5063">
            <v>724263</v>
          </cell>
          <cell r="O5063">
            <v>36213.15</v>
          </cell>
          <cell r="P5063">
            <v>293800</v>
          </cell>
          <cell r="Q5063">
            <v>0</v>
          </cell>
          <cell r="R5063" t="e">
            <v>#REF!</v>
          </cell>
          <cell r="S5063">
            <v>4</v>
          </cell>
        </row>
        <row r="5064">
          <cell r="M5064">
            <v>0</v>
          </cell>
          <cell r="N5064">
            <v>0</v>
          </cell>
          <cell r="R5064">
            <v>0</v>
          </cell>
        </row>
        <row r="5065">
          <cell r="M5065">
            <v>0</v>
          </cell>
          <cell r="N5065">
            <v>0</v>
          </cell>
          <cell r="R5065">
            <v>0</v>
          </cell>
        </row>
        <row r="5066">
          <cell r="M5066">
            <v>0</v>
          </cell>
          <cell r="N5066">
            <v>0</v>
          </cell>
          <cell r="R5066" t="e">
            <v>#REF!</v>
          </cell>
        </row>
        <row r="5067">
          <cell r="M5067">
            <v>0</v>
          </cell>
          <cell r="N5067">
            <v>0</v>
          </cell>
          <cell r="R5067" t="e">
            <v>#REF!</v>
          </cell>
        </row>
        <row r="5068">
          <cell r="M5068">
            <v>0</v>
          </cell>
          <cell r="N5068">
            <v>0</v>
          </cell>
          <cell r="R5068" t="e">
            <v>#REF!</v>
          </cell>
        </row>
        <row r="5069">
          <cell r="M5069">
            <v>0</v>
          </cell>
          <cell r="N5069">
            <v>0</v>
          </cell>
          <cell r="R5069" t="e">
            <v>#REF!</v>
          </cell>
        </row>
        <row r="5070">
          <cell r="M5070">
            <v>0</v>
          </cell>
          <cell r="N5070">
            <v>0</v>
          </cell>
          <cell r="R5070" t="e">
            <v>#REF!</v>
          </cell>
        </row>
        <row r="5071">
          <cell r="M5071">
            <v>0</v>
          </cell>
          <cell r="N5071">
            <v>0</v>
          </cell>
          <cell r="R5071" t="e">
            <v>#REF!</v>
          </cell>
        </row>
        <row r="5072">
          <cell r="M5072">
            <v>0</v>
          </cell>
          <cell r="N5072">
            <v>0</v>
          </cell>
          <cell r="R5072" t="e">
            <v>#REF!</v>
          </cell>
        </row>
        <row r="5073">
          <cell r="M5073">
            <v>0</v>
          </cell>
          <cell r="N5073">
            <v>0</v>
          </cell>
          <cell r="R5073" t="e">
            <v>#REF!</v>
          </cell>
        </row>
        <row r="5074">
          <cell r="M5074">
            <v>0</v>
          </cell>
          <cell r="N5074">
            <v>0</v>
          </cell>
          <cell r="R5074" t="e">
            <v>#REF!</v>
          </cell>
        </row>
        <row r="5075">
          <cell r="M5075">
            <v>0</v>
          </cell>
          <cell r="N5075">
            <v>0</v>
          </cell>
          <cell r="R5075" t="e">
            <v>#REF!</v>
          </cell>
        </row>
        <row r="5076">
          <cell r="M5076">
            <v>0</v>
          </cell>
          <cell r="N5076">
            <v>0</v>
          </cell>
          <cell r="R5076" t="e">
            <v>#REF!</v>
          </cell>
        </row>
        <row r="5077">
          <cell r="M5077">
            <v>0</v>
          </cell>
          <cell r="N5077">
            <v>0</v>
          </cell>
          <cell r="R5077" t="e">
            <v>#REF!</v>
          </cell>
        </row>
        <row r="5078">
          <cell r="M5078">
            <v>0</v>
          </cell>
          <cell r="N5078">
            <v>0</v>
          </cell>
          <cell r="R5078" t="e">
            <v>#REF!</v>
          </cell>
        </row>
        <row r="5079">
          <cell r="M5079">
            <v>0</v>
          </cell>
          <cell r="N5079">
            <v>0</v>
          </cell>
          <cell r="R5079" t="e">
            <v>#REF!</v>
          </cell>
        </row>
        <row r="5080">
          <cell r="M5080">
            <v>0</v>
          </cell>
          <cell r="N5080">
            <v>0</v>
          </cell>
          <cell r="R5080" t="e">
            <v>#REF!</v>
          </cell>
        </row>
        <row r="5081">
          <cell r="M5081">
            <v>0</v>
          </cell>
          <cell r="N5081">
            <v>0</v>
          </cell>
          <cell r="R5081" t="e">
            <v>#REF!</v>
          </cell>
        </row>
        <row r="5082">
          <cell r="M5082">
            <v>0</v>
          </cell>
          <cell r="N5082">
            <v>0</v>
          </cell>
        </row>
        <row r="5083">
          <cell r="M5083">
            <v>0</v>
          </cell>
          <cell r="N5083">
            <v>0</v>
          </cell>
        </row>
        <row r="5084">
          <cell r="M5084">
            <v>0</v>
          </cell>
          <cell r="N5084">
            <v>0</v>
          </cell>
        </row>
        <row r="5085">
          <cell r="M5085">
            <v>0</v>
          </cell>
          <cell r="N5085">
            <v>0</v>
          </cell>
        </row>
        <row r="5086">
          <cell r="M5086">
            <v>0</v>
          </cell>
          <cell r="N5086">
            <v>0</v>
          </cell>
        </row>
        <row r="5087">
          <cell r="M5087">
            <v>0</v>
          </cell>
          <cell r="N5087">
            <v>0</v>
          </cell>
        </row>
        <row r="5088">
          <cell r="M5088">
            <v>0</v>
          </cell>
          <cell r="N5088">
            <v>0</v>
          </cell>
        </row>
        <row r="5089">
          <cell r="M5089">
            <v>0</v>
          </cell>
          <cell r="N5089">
            <v>0</v>
          </cell>
        </row>
        <row r="5090">
          <cell r="M5090">
            <v>0</v>
          </cell>
          <cell r="N5090">
            <v>0</v>
          </cell>
        </row>
        <row r="5091">
          <cell r="M5091">
            <v>0</v>
          </cell>
          <cell r="N5091">
            <v>0</v>
          </cell>
        </row>
        <row r="5092">
          <cell r="M5092">
            <v>0</v>
          </cell>
          <cell r="N5092">
            <v>0</v>
          </cell>
        </row>
        <row r="5093">
          <cell r="M5093">
            <v>0</v>
          </cell>
          <cell r="N5093">
            <v>0</v>
          </cell>
        </row>
        <row r="5094">
          <cell r="M5094">
            <v>0</v>
          </cell>
          <cell r="N5094">
            <v>0</v>
          </cell>
        </row>
        <row r="5095">
          <cell r="M5095">
            <v>0</v>
          </cell>
          <cell r="N5095">
            <v>0</v>
          </cell>
        </row>
        <row r="5096">
          <cell r="M5096">
            <v>0</v>
          </cell>
          <cell r="N5096">
            <v>0</v>
          </cell>
        </row>
        <row r="5097">
          <cell r="M5097">
            <v>0</v>
          </cell>
          <cell r="N5097">
            <v>0</v>
          </cell>
        </row>
        <row r="5099">
          <cell r="M5099">
            <v>0</v>
          </cell>
          <cell r="N5099">
            <v>0</v>
          </cell>
        </row>
        <row r="5100">
          <cell r="M5100">
            <v>0</v>
          </cell>
          <cell r="N5100">
            <v>0</v>
          </cell>
        </row>
        <row r="5101">
          <cell r="M5101">
            <v>0</v>
          </cell>
          <cell r="N5101">
            <v>0</v>
          </cell>
        </row>
        <row r="5102">
          <cell r="M5102">
            <v>0</v>
          </cell>
          <cell r="N5102">
            <v>0</v>
          </cell>
        </row>
        <row r="5103">
          <cell r="M5103">
            <v>0</v>
          </cell>
          <cell r="N5103">
            <v>0</v>
          </cell>
        </row>
        <row r="5104">
          <cell r="M5104">
            <v>0</v>
          </cell>
          <cell r="N5104">
            <v>0</v>
          </cell>
        </row>
        <row r="5105">
          <cell r="M5105">
            <v>0</v>
          </cell>
          <cell r="N5105">
            <v>0</v>
          </cell>
        </row>
        <row r="5106">
          <cell r="M5106">
            <v>0</v>
          </cell>
          <cell r="N5106">
            <v>0</v>
          </cell>
        </row>
        <row r="5107">
          <cell r="M5107">
            <v>0</v>
          </cell>
          <cell r="N5107">
            <v>0</v>
          </cell>
        </row>
        <row r="5108">
          <cell r="M5108">
            <v>0</v>
          </cell>
          <cell r="N5108">
            <v>0</v>
          </cell>
        </row>
        <row r="5109">
          <cell r="I5109">
            <v>0</v>
          </cell>
          <cell r="J5109">
            <v>0</v>
          </cell>
          <cell r="K5109">
            <v>0</v>
          </cell>
          <cell r="L5109">
            <v>0</v>
          </cell>
          <cell r="M5109">
            <v>0</v>
          </cell>
          <cell r="N5109">
            <v>0</v>
          </cell>
        </row>
        <row r="5110">
          <cell r="M5110">
            <v>0</v>
          </cell>
          <cell r="N5110">
            <v>0</v>
          </cell>
        </row>
        <row r="5111">
          <cell r="M5111">
            <v>0</v>
          </cell>
          <cell r="N5111">
            <v>0</v>
          </cell>
        </row>
        <row r="5112">
          <cell r="M5112">
            <v>0</v>
          </cell>
          <cell r="N5112">
            <v>0</v>
          </cell>
        </row>
        <row r="5113">
          <cell r="M5113">
            <v>0</v>
          </cell>
          <cell r="N5113">
            <v>0</v>
          </cell>
        </row>
        <row r="5114">
          <cell r="M5114">
            <v>0</v>
          </cell>
          <cell r="N5114">
            <v>0</v>
          </cell>
        </row>
        <row r="5115">
          <cell r="M5115">
            <v>0</v>
          </cell>
          <cell r="N5115">
            <v>0</v>
          </cell>
        </row>
        <row r="5116">
          <cell r="M5116">
            <v>0</v>
          </cell>
          <cell r="N5116">
            <v>0</v>
          </cell>
        </row>
        <row r="5117">
          <cell r="M5117">
            <v>0</v>
          </cell>
          <cell r="N5117">
            <v>0</v>
          </cell>
        </row>
        <row r="5118">
          <cell r="M5118">
            <v>0</v>
          </cell>
          <cell r="N5118">
            <v>0</v>
          </cell>
        </row>
        <row r="5121">
          <cell r="M5121">
            <v>0</v>
          </cell>
          <cell r="N5121">
            <v>0</v>
          </cell>
        </row>
        <row r="5122">
          <cell r="M5122">
            <v>0</v>
          </cell>
          <cell r="N5122">
            <v>0</v>
          </cell>
        </row>
        <row r="5123">
          <cell r="M5123">
            <v>0</v>
          </cell>
          <cell r="N5123">
            <v>0</v>
          </cell>
        </row>
        <row r="5124">
          <cell r="M5124">
            <v>0</v>
          </cell>
          <cell r="N5124">
            <v>0</v>
          </cell>
        </row>
        <row r="5125">
          <cell r="M5125">
            <v>0</v>
          </cell>
          <cell r="N5125">
            <v>0</v>
          </cell>
        </row>
        <row r="5126">
          <cell r="I5126" t="str">
            <v>O.E. 4.6</v>
          </cell>
          <cell r="J5126" t="str">
            <v>Suministro, transporte e instalación ML Red Regulada, 208V según diagrama unifilar</v>
          </cell>
          <cell r="K5126" t="str">
            <v>un</v>
          </cell>
          <cell r="L5126">
            <v>13467166</v>
          </cell>
          <cell r="M5126">
            <v>12412890</v>
          </cell>
          <cell r="N5126">
            <v>724263</v>
          </cell>
          <cell r="O5126">
            <v>36213.15</v>
          </cell>
          <cell r="P5126">
            <v>293800</v>
          </cell>
          <cell r="Q5126">
            <v>0</v>
          </cell>
          <cell r="R5126" t="e">
            <v>#REF!</v>
          </cell>
          <cell r="S5126">
            <v>4</v>
          </cell>
        </row>
        <row r="5127">
          <cell r="M5127">
            <v>0</v>
          </cell>
          <cell r="N5127">
            <v>0</v>
          </cell>
          <cell r="R5127">
            <v>0</v>
          </cell>
        </row>
        <row r="5128">
          <cell r="M5128">
            <v>0</v>
          </cell>
          <cell r="N5128">
            <v>0</v>
          </cell>
          <cell r="R5128">
            <v>0</v>
          </cell>
        </row>
        <row r="5129">
          <cell r="M5129">
            <v>0</v>
          </cell>
          <cell r="N5129">
            <v>0</v>
          </cell>
          <cell r="R5129" t="e">
            <v>#REF!</v>
          </cell>
        </row>
        <row r="5130">
          <cell r="M5130">
            <v>0</v>
          </cell>
          <cell r="N5130">
            <v>0</v>
          </cell>
          <cell r="R5130" t="e">
            <v>#REF!</v>
          </cell>
        </row>
        <row r="5131">
          <cell r="M5131">
            <v>0</v>
          </cell>
          <cell r="N5131">
            <v>0</v>
          </cell>
          <cell r="R5131" t="e">
            <v>#REF!</v>
          </cell>
        </row>
        <row r="5132">
          <cell r="M5132">
            <v>0</v>
          </cell>
          <cell r="N5132">
            <v>0</v>
          </cell>
          <cell r="R5132" t="e">
            <v>#REF!</v>
          </cell>
        </row>
        <row r="5133">
          <cell r="M5133">
            <v>0</v>
          </cell>
          <cell r="N5133">
            <v>0</v>
          </cell>
          <cell r="R5133" t="e">
            <v>#REF!</v>
          </cell>
        </row>
        <row r="5134">
          <cell r="M5134">
            <v>0</v>
          </cell>
          <cell r="N5134">
            <v>0</v>
          </cell>
          <cell r="R5134" t="e">
            <v>#REF!</v>
          </cell>
        </row>
        <row r="5135">
          <cell r="M5135">
            <v>0</v>
          </cell>
          <cell r="N5135">
            <v>0</v>
          </cell>
          <cell r="R5135" t="e">
            <v>#REF!</v>
          </cell>
        </row>
        <row r="5136">
          <cell r="M5136">
            <v>0</v>
          </cell>
          <cell r="N5136">
            <v>0</v>
          </cell>
          <cell r="R5136" t="e">
            <v>#REF!</v>
          </cell>
        </row>
        <row r="5137">
          <cell r="M5137">
            <v>0</v>
          </cell>
          <cell r="N5137">
            <v>0</v>
          </cell>
          <cell r="R5137" t="e">
            <v>#REF!</v>
          </cell>
        </row>
        <row r="5138">
          <cell r="M5138">
            <v>0</v>
          </cell>
          <cell r="N5138">
            <v>0</v>
          </cell>
          <cell r="R5138" t="e">
            <v>#REF!</v>
          </cell>
        </row>
        <row r="5139">
          <cell r="M5139">
            <v>0</v>
          </cell>
          <cell r="N5139">
            <v>0</v>
          </cell>
          <cell r="R5139" t="e">
            <v>#REF!</v>
          </cell>
        </row>
        <row r="5140">
          <cell r="M5140">
            <v>0</v>
          </cell>
          <cell r="N5140">
            <v>0</v>
          </cell>
          <cell r="R5140" t="e">
            <v>#REF!</v>
          </cell>
        </row>
        <row r="5141">
          <cell r="M5141">
            <v>0</v>
          </cell>
          <cell r="N5141">
            <v>0</v>
          </cell>
          <cell r="R5141" t="e">
            <v>#REF!</v>
          </cell>
        </row>
        <row r="5142">
          <cell r="M5142">
            <v>0</v>
          </cell>
          <cell r="N5142">
            <v>0</v>
          </cell>
          <cell r="R5142" t="e">
            <v>#REF!</v>
          </cell>
        </row>
        <row r="5143">
          <cell r="M5143">
            <v>0</v>
          </cell>
          <cell r="N5143">
            <v>0</v>
          </cell>
          <cell r="R5143" t="e">
            <v>#REF!</v>
          </cell>
        </row>
        <row r="5144">
          <cell r="M5144">
            <v>0</v>
          </cell>
          <cell r="N5144">
            <v>0</v>
          </cell>
          <cell r="R5144" t="e">
            <v>#REF!</v>
          </cell>
        </row>
        <row r="5145">
          <cell r="M5145">
            <v>0</v>
          </cell>
          <cell r="N5145">
            <v>0</v>
          </cell>
        </row>
        <row r="5146">
          <cell r="M5146">
            <v>0</v>
          </cell>
          <cell r="N5146">
            <v>0</v>
          </cell>
        </row>
        <row r="5147">
          <cell r="M5147">
            <v>0</v>
          </cell>
          <cell r="N5147">
            <v>0</v>
          </cell>
        </row>
        <row r="5148">
          <cell r="M5148">
            <v>0</v>
          </cell>
          <cell r="N5148">
            <v>0</v>
          </cell>
        </row>
        <row r="5149">
          <cell r="M5149">
            <v>0</v>
          </cell>
          <cell r="N5149">
            <v>0</v>
          </cell>
        </row>
        <row r="5150">
          <cell r="M5150">
            <v>0</v>
          </cell>
          <cell r="N5150">
            <v>0</v>
          </cell>
        </row>
        <row r="5151">
          <cell r="M5151">
            <v>0</v>
          </cell>
          <cell r="N5151">
            <v>0</v>
          </cell>
        </row>
        <row r="5152">
          <cell r="M5152">
            <v>0</v>
          </cell>
          <cell r="N5152">
            <v>0</v>
          </cell>
        </row>
        <row r="5153">
          <cell r="M5153">
            <v>0</v>
          </cell>
          <cell r="N5153">
            <v>0</v>
          </cell>
        </row>
        <row r="5154">
          <cell r="M5154">
            <v>0</v>
          </cell>
          <cell r="N5154">
            <v>0</v>
          </cell>
        </row>
        <row r="5155">
          <cell r="M5155">
            <v>0</v>
          </cell>
          <cell r="N5155">
            <v>0</v>
          </cell>
        </row>
        <row r="5156">
          <cell r="M5156">
            <v>0</v>
          </cell>
          <cell r="N5156">
            <v>0</v>
          </cell>
        </row>
        <row r="5157">
          <cell r="M5157">
            <v>0</v>
          </cell>
          <cell r="N5157">
            <v>0</v>
          </cell>
        </row>
        <row r="5158">
          <cell r="M5158">
            <v>0</v>
          </cell>
          <cell r="N5158">
            <v>0</v>
          </cell>
        </row>
        <row r="5159">
          <cell r="M5159">
            <v>0</v>
          </cell>
          <cell r="N5159">
            <v>0</v>
          </cell>
        </row>
        <row r="5160">
          <cell r="M5160">
            <v>0</v>
          </cell>
          <cell r="N5160">
            <v>0</v>
          </cell>
        </row>
        <row r="5162">
          <cell r="M5162">
            <v>0</v>
          </cell>
          <cell r="N5162">
            <v>0</v>
          </cell>
        </row>
        <row r="5163">
          <cell r="M5163">
            <v>0</v>
          </cell>
          <cell r="N5163">
            <v>0</v>
          </cell>
        </row>
        <row r="5164">
          <cell r="M5164">
            <v>0</v>
          </cell>
          <cell r="N5164">
            <v>0</v>
          </cell>
        </row>
        <row r="5165">
          <cell r="M5165">
            <v>0</v>
          </cell>
          <cell r="N5165">
            <v>0</v>
          </cell>
        </row>
        <row r="5166">
          <cell r="M5166">
            <v>0</v>
          </cell>
          <cell r="N5166">
            <v>0</v>
          </cell>
        </row>
        <row r="5167">
          <cell r="M5167">
            <v>0</v>
          </cell>
          <cell r="N5167">
            <v>0</v>
          </cell>
        </row>
        <row r="5168">
          <cell r="M5168">
            <v>0</v>
          </cell>
          <cell r="N5168">
            <v>0</v>
          </cell>
        </row>
        <row r="5169">
          <cell r="M5169">
            <v>0</v>
          </cell>
          <cell r="N5169">
            <v>0</v>
          </cell>
        </row>
        <row r="5170">
          <cell r="M5170">
            <v>0</v>
          </cell>
          <cell r="N5170">
            <v>0</v>
          </cell>
        </row>
        <row r="5171">
          <cell r="M5171">
            <v>0</v>
          </cell>
          <cell r="N5171">
            <v>0</v>
          </cell>
        </row>
        <row r="5172">
          <cell r="I5172">
            <v>0</v>
          </cell>
          <cell r="J5172">
            <v>0</v>
          </cell>
          <cell r="K5172">
            <v>0</v>
          </cell>
          <cell r="L5172">
            <v>0</v>
          </cell>
          <cell r="M5172">
            <v>0</v>
          </cell>
          <cell r="N5172">
            <v>0</v>
          </cell>
        </row>
        <row r="5173">
          <cell r="M5173">
            <v>0</v>
          </cell>
          <cell r="N5173">
            <v>0</v>
          </cell>
        </row>
        <row r="5174">
          <cell r="M5174">
            <v>0</v>
          </cell>
          <cell r="N5174">
            <v>0</v>
          </cell>
        </row>
        <row r="5175">
          <cell r="M5175">
            <v>0</v>
          </cell>
          <cell r="N5175">
            <v>0</v>
          </cell>
        </row>
        <row r="5176">
          <cell r="M5176">
            <v>0</v>
          </cell>
          <cell r="N5176">
            <v>0</v>
          </cell>
        </row>
        <row r="5177">
          <cell r="M5177">
            <v>0</v>
          </cell>
          <cell r="N5177">
            <v>0</v>
          </cell>
        </row>
        <row r="5178">
          <cell r="M5178">
            <v>0</v>
          </cell>
          <cell r="N5178">
            <v>0</v>
          </cell>
        </row>
        <row r="5179">
          <cell r="M5179">
            <v>0</v>
          </cell>
          <cell r="N5179">
            <v>0</v>
          </cell>
        </row>
        <row r="5180">
          <cell r="M5180">
            <v>0</v>
          </cell>
          <cell r="N5180">
            <v>0</v>
          </cell>
        </row>
        <row r="5181">
          <cell r="M5181">
            <v>0</v>
          </cell>
          <cell r="N5181">
            <v>0</v>
          </cell>
        </row>
        <row r="5184">
          <cell r="M5184">
            <v>0</v>
          </cell>
          <cell r="N5184">
            <v>0</v>
          </cell>
        </row>
        <row r="5185">
          <cell r="M5185">
            <v>0</v>
          </cell>
          <cell r="N5185">
            <v>0</v>
          </cell>
        </row>
        <row r="5186">
          <cell r="M5186">
            <v>0</v>
          </cell>
          <cell r="N5186">
            <v>0</v>
          </cell>
        </row>
        <row r="5187">
          <cell r="M5187">
            <v>0</v>
          </cell>
          <cell r="N5187">
            <v>0</v>
          </cell>
        </row>
        <row r="5188">
          <cell r="M5188">
            <v>0</v>
          </cell>
          <cell r="N5188">
            <v>0</v>
          </cell>
        </row>
        <row r="5189">
          <cell r="I5189" t="str">
            <v>O.E. 4.7</v>
          </cell>
          <cell r="J5189" t="str">
            <v>Suministro, transporte e instalación ML Red Normal, 208V según diagrama unifilar</v>
          </cell>
          <cell r="K5189" t="str">
            <v>un</v>
          </cell>
          <cell r="L5189">
            <v>18040336</v>
          </cell>
          <cell r="M5189">
            <v>16986060</v>
          </cell>
          <cell r="N5189">
            <v>724263</v>
          </cell>
          <cell r="O5189">
            <v>36213.15</v>
          </cell>
          <cell r="P5189">
            <v>293800</v>
          </cell>
          <cell r="Q5189">
            <v>0</v>
          </cell>
          <cell r="R5189" t="e">
            <v>#REF!</v>
          </cell>
          <cell r="S5189">
            <v>4</v>
          </cell>
        </row>
        <row r="5190">
          <cell r="M5190">
            <v>0</v>
          </cell>
          <cell r="N5190">
            <v>0</v>
          </cell>
          <cell r="R5190">
            <v>0</v>
          </cell>
        </row>
        <row r="5191">
          <cell r="M5191">
            <v>0</v>
          </cell>
          <cell r="N5191">
            <v>0</v>
          </cell>
          <cell r="R5191">
            <v>0</v>
          </cell>
        </row>
        <row r="5192">
          <cell r="M5192">
            <v>0</v>
          </cell>
          <cell r="N5192">
            <v>0</v>
          </cell>
          <cell r="R5192" t="e">
            <v>#REF!</v>
          </cell>
        </row>
        <row r="5193">
          <cell r="M5193">
            <v>0</v>
          </cell>
          <cell r="N5193">
            <v>0</v>
          </cell>
          <cell r="R5193" t="e">
            <v>#REF!</v>
          </cell>
        </row>
        <row r="5194">
          <cell r="M5194">
            <v>0</v>
          </cell>
          <cell r="N5194">
            <v>0</v>
          </cell>
          <cell r="R5194" t="e">
            <v>#REF!</v>
          </cell>
        </row>
        <row r="5195">
          <cell r="M5195">
            <v>0</v>
          </cell>
          <cell r="N5195">
            <v>0</v>
          </cell>
          <cell r="R5195" t="e">
            <v>#REF!</v>
          </cell>
        </row>
        <row r="5196">
          <cell r="M5196">
            <v>0</v>
          </cell>
          <cell r="N5196">
            <v>0</v>
          </cell>
          <cell r="R5196" t="e">
            <v>#REF!</v>
          </cell>
        </row>
        <row r="5197">
          <cell r="M5197">
            <v>0</v>
          </cell>
          <cell r="N5197">
            <v>0</v>
          </cell>
          <cell r="R5197" t="e">
            <v>#REF!</v>
          </cell>
        </row>
        <row r="5198">
          <cell r="M5198">
            <v>0</v>
          </cell>
          <cell r="N5198">
            <v>0</v>
          </cell>
          <cell r="R5198" t="e">
            <v>#REF!</v>
          </cell>
        </row>
        <row r="5199">
          <cell r="M5199">
            <v>0</v>
          </cell>
          <cell r="N5199">
            <v>0</v>
          </cell>
          <cell r="R5199" t="e">
            <v>#REF!</v>
          </cell>
        </row>
        <row r="5200">
          <cell r="M5200">
            <v>0</v>
          </cell>
          <cell r="N5200">
            <v>0</v>
          </cell>
          <cell r="R5200" t="e">
            <v>#REF!</v>
          </cell>
        </row>
        <row r="5201">
          <cell r="M5201">
            <v>0</v>
          </cell>
          <cell r="N5201">
            <v>0</v>
          </cell>
          <cell r="R5201" t="e">
            <v>#REF!</v>
          </cell>
        </row>
        <row r="5202">
          <cell r="M5202">
            <v>0</v>
          </cell>
          <cell r="N5202">
            <v>0</v>
          </cell>
          <cell r="R5202" t="e">
            <v>#REF!</v>
          </cell>
        </row>
        <row r="5203">
          <cell r="M5203">
            <v>0</v>
          </cell>
          <cell r="N5203">
            <v>0</v>
          </cell>
          <cell r="R5203" t="e">
            <v>#REF!</v>
          </cell>
        </row>
        <row r="5204">
          <cell r="M5204">
            <v>0</v>
          </cell>
          <cell r="N5204">
            <v>0</v>
          </cell>
          <cell r="R5204" t="e">
            <v>#REF!</v>
          </cell>
        </row>
        <row r="5205">
          <cell r="M5205">
            <v>0</v>
          </cell>
          <cell r="N5205">
            <v>0</v>
          </cell>
          <cell r="R5205" t="e">
            <v>#REF!</v>
          </cell>
        </row>
        <row r="5206">
          <cell r="M5206">
            <v>0</v>
          </cell>
          <cell r="N5206">
            <v>0</v>
          </cell>
          <cell r="R5206" t="e">
            <v>#REF!</v>
          </cell>
        </row>
        <row r="5207">
          <cell r="M5207">
            <v>0</v>
          </cell>
          <cell r="N5207">
            <v>0</v>
          </cell>
          <cell r="R5207" t="e">
            <v>#REF!</v>
          </cell>
        </row>
        <row r="5208">
          <cell r="M5208">
            <v>0</v>
          </cell>
          <cell r="N5208">
            <v>0</v>
          </cell>
        </row>
        <row r="5209">
          <cell r="M5209">
            <v>0</v>
          </cell>
          <cell r="N5209">
            <v>0</v>
          </cell>
        </row>
        <row r="5210">
          <cell r="M5210">
            <v>0</v>
          </cell>
          <cell r="N5210">
            <v>0</v>
          </cell>
        </row>
        <row r="5211">
          <cell r="M5211">
            <v>0</v>
          </cell>
          <cell r="N5211">
            <v>0</v>
          </cell>
        </row>
        <row r="5212">
          <cell r="M5212">
            <v>0</v>
          </cell>
          <cell r="N5212">
            <v>0</v>
          </cell>
        </row>
        <row r="5213">
          <cell r="M5213">
            <v>0</v>
          </cell>
          <cell r="N5213">
            <v>0</v>
          </cell>
        </row>
        <row r="5214">
          <cell r="M5214">
            <v>0</v>
          </cell>
          <cell r="N5214">
            <v>0</v>
          </cell>
        </row>
        <row r="5215">
          <cell r="M5215">
            <v>0</v>
          </cell>
          <cell r="N5215">
            <v>0</v>
          </cell>
        </row>
        <row r="5216">
          <cell r="M5216">
            <v>0</v>
          </cell>
          <cell r="N5216">
            <v>0</v>
          </cell>
        </row>
        <row r="5217">
          <cell r="M5217">
            <v>0</v>
          </cell>
          <cell r="N5217">
            <v>0</v>
          </cell>
        </row>
        <row r="5218">
          <cell r="M5218">
            <v>0</v>
          </cell>
          <cell r="N5218">
            <v>0</v>
          </cell>
        </row>
        <row r="5219">
          <cell r="M5219">
            <v>0</v>
          </cell>
          <cell r="N5219">
            <v>0</v>
          </cell>
        </row>
        <row r="5220">
          <cell r="M5220">
            <v>0</v>
          </cell>
          <cell r="N5220">
            <v>0</v>
          </cell>
        </row>
        <row r="5221">
          <cell r="M5221">
            <v>0</v>
          </cell>
          <cell r="N5221">
            <v>0</v>
          </cell>
        </row>
        <row r="5222">
          <cell r="M5222">
            <v>0</v>
          </cell>
          <cell r="N5222">
            <v>0</v>
          </cell>
        </row>
        <row r="5223">
          <cell r="M5223">
            <v>0</v>
          </cell>
          <cell r="N5223">
            <v>0</v>
          </cell>
        </row>
        <row r="5225">
          <cell r="M5225">
            <v>0</v>
          </cell>
          <cell r="N5225">
            <v>0</v>
          </cell>
        </row>
        <row r="5226">
          <cell r="M5226">
            <v>0</v>
          </cell>
          <cell r="N5226">
            <v>0</v>
          </cell>
        </row>
        <row r="5227">
          <cell r="M5227">
            <v>0</v>
          </cell>
          <cell r="N5227">
            <v>0</v>
          </cell>
        </row>
        <row r="5228">
          <cell r="M5228">
            <v>0</v>
          </cell>
          <cell r="N5228">
            <v>0</v>
          </cell>
        </row>
        <row r="5229">
          <cell r="M5229">
            <v>0</v>
          </cell>
          <cell r="N5229">
            <v>0</v>
          </cell>
        </row>
        <row r="5230">
          <cell r="M5230">
            <v>0</v>
          </cell>
          <cell r="N5230">
            <v>0</v>
          </cell>
        </row>
        <row r="5231">
          <cell r="M5231">
            <v>0</v>
          </cell>
          <cell r="N5231">
            <v>0</v>
          </cell>
        </row>
        <row r="5232">
          <cell r="M5232">
            <v>0</v>
          </cell>
          <cell r="N5232">
            <v>0</v>
          </cell>
        </row>
        <row r="5233">
          <cell r="M5233">
            <v>0</v>
          </cell>
          <cell r="N5233">
            <v>0</v>
          </cell>
        </row>
        <row r="5234">
          <cell r="M5234">
            <v>0</v>
          </cell>
          <cell r="N5234">
            <v>0</v>
          </cell>
        </row>
        <row r="5235">
          <cell r="I5235">
            <v>0</v>
          </cell>
          <cell r="J5235">
            <v>0</v>
          </cell>
          <cell r="K5235">
            <v>0</v>
          </cell>
          <cell r="L5235">
            <v>0</v>
          </cell>
          <cell r="M5235">
            <v>0</v>
          </cell>
          <cell r="N5235">
            <v>0</v>
          </cell>
        </row>
        <row r="5236">
          <cell r="M5236">
            <v>0</v>
          </cell>
          <cell r="N5236">
            <v>0</v>
          </cell>
        </row>
        <row r="5237">
          <cell r="M5237">
            <v>0</v>
          </cell>
          <cell r="N5237">
            <v>0</v>
          </cell>
        </row>
        <row r="5238">
          <cell r="M5238">
            <v>0</v>
          </cell>
          <cell r="N5238">
            <v>0</v>
          </cell>
        </row>
        <row r="5239">
          <cell r="M5239">
            <v>0</v>
          </cell>
          <cell r="N5239">
            <v>0</v>
          </cell>
        </row>
        <row r="5240">
          <cell r="M5240">
            <v>0</v>
          </cell>
          <cell r="N5240">
            <v>0</v>
          </cell>
        </row>
        <row r="5241">
          <cell r="M5241">
            <v>0</v>
          </cell>
          <cell r="N5241">
            <v>0</v>
          </cell>
        </row>
        <row r="5242">
          <cell r="M5242">
            <v>0</v>
          </cell>
          <cell r="N5242">
            <v>0</v>
          </cell>
        </row>
        <row r="5243">
          <cell r="M5243">
            <v>0</v>
          </cell>
          <cell r="N5243">
            <v>0</v>
          </cell>
        </row>
        <row r="5244">
          <cell r="M5244">
            <v>0</v>
          </cell>
          <cell r="N5244">
            <v>0</v>
          </cell>
        </row>
        <row r="5247">
          <cell r="M5247">
            <v>0</v>
          </cell>
          <cell r="N5247">
            <v>0</v>
          </cell>
        </row>
        <row r="5248">
          <cell r="M5248">
            <v>0</v>
          </cell>
          <cell r="N5248">
            <v>0</v>
          </cell>
        </row>
        <row r="5249">
          <cell r="M5249">
            <v>0</v>
          </cell>
          <cell r="N5249">
            <v>0</v>
          </cell>
        </row>
        <row r="5250">
          <cell r="M5250">
            <v>0</v>
          </cell>
          <cell r="N5250">
            <v>0</v>
          </cell>
        </row>
        <row r="5251">
          <cell r="M5251">
            <v>0</v>
          </cell>
          <cell r="N5251">
            <v>0</v>
          </cell>
        </row>
        <row r="5252">
          <cell r="I5252" t="str">
            <v>O.E. 4.8</v>
          </cell>
          <cell r="J5252" t="str">
            <v>Suministro, transporte e instalación ML No Esencial, 208V según diagrama unifilar</v>
          </cell>
          <cell r="K5252" t="str">
            <v>un</v>
          </cell>
          <cell r="L5252">
            <v>11680976</v>
          </cell>
          <cell r="M5252">
            <v>10626700</v>
          </cell>
          <cell r="N5252">
            <v>724263</v>
          </cell>
          <cell r="O5252">
            <v>36213.15</v>
          </cell>
          <cell r="P5252">
            <v>293800</v>
          </cell>
          <cell r="Q5252">
            <v>0</v>
          </cell>
          <cell r="R5252" t="e">
            <v>#N/A</v>
          </cell>
          <cell r="S5252">
            <v>4</v>
          </cell>
        </row>
        <row r="5253">
          <cell r="M5253">
            <v>0</v>
          </cell>
          <cell r="N5253">
            <v>0</v>
          </cell>
          <cell r="R5253">
            <v>0</v>
          </cell>
        </row>
        <row r="5254">
          <cell r="M5254">
            <v>0</v>
          </cell>
          <cell r="N5254">
            <v>0</v>
          </cell>
          <cell r="R5254">
            <v>0</v>
          </cell>
        </row>
        <row r="5255">
          <cell r="M5255">
            <v>0</v>
          </cell>
          <cell r="N5255">
            <v>0</v>
          </cell>
          <cell r="R5255" t="e">
            <v>#N/A</v>
          </cell>
        </row>
        <row r="5256">
          <cell r="M5256">
            <v>0</v>
          </cell>
          <cell r="N5256">
            <v>0</v>
          </cell>
          <cell r="R5256" t="e">
            <v>#N/A</v>
          </cell>
        </row>
        <row r="5257">
          <cell r="M5257">
            <v>0</v>
          </cell>
          <cell r="N5257">
            <v>0</v>
          </cell>
          <cell r="R5257" t="e">
            <v>#N/A</v>
          </cell>
        </row>
        <row r="5258">
          <cell r="M5258">
            <v>0</v>
          </cell>
          <cell r="N5258">
            <v>0</v>
          </cell>
          <cell r="R5258" t="e">
            <v>#N/A</v>
          </cell>
        </row>
        <row r="5259">
          <cell r="M5259">
            <v>0</v>
          </cell>
          <cell r="N5259">
            <v>0</v>
          </cell>
          <cell r="R5259" t="e">
            <v>#N/A</v>
          </cell>
        </row>
        <row r="5260">
          <cell r="M5260">
            <v>0</v>
          </cell>
          <cell r="N5260">
            <v>0</v>
          </cell>
          <cell r="R5260" t="e">
            <v>#N/A</v>
          </cell>
        </row>
        <row r="5261">
          <cell r="M5261">
            <v>0</v>
          </cell>
          <cell r="N5261">
            <v>0</v>
          </cell>
          <cell r="R5261" t="e">
            <v>#N/A</v>
          </cell>
        </row>
        <row r="5262">
          <cell r="M5262">
            <v>0</v>
          </cell>
          <cell r="N5262">
            <v>0</v>
          </cell>
          <cell r="R5262" t="e">
            <v>#N/A</v>
          </cell>
        </row>
        <row r="5263">
          <cell r="M5263">
            <v>0</v>
          </cell>
          <cell r="N5263">
            <v>0</v>
          </cell>
          <cell r="R5263" t="e">
            <v>#N/A</v>
          </cell>
        </row>
        <row r="5264">
          <cell r="M5264">
            <v>0</v>
          </cell>
          <cell r="N5264">
            <v>0</v>
          </cell>
          <cell r="R5264" t="e">
            <v>#N/A</v>
          </cell>
        </row>
        <row r="5265">
          <cell r="M5265">
            <v>0</v>
          </cell>
          <cell r="N5265">
            <v>0</v>
          </cell>
          <cell r="R5265" t="e">
            <v>#N/A</v>
          </cell>
        </row>
        <row r="5266">
          <cell r="M5266">
            <v>0</v>
          </cell>
          <cell r="N5266">
            <v>0</v>
          </cell>
          <cell r="R5266" t="e">
            <v>#N/A</v>
          </cell>
        </row>
        <row r="5267">
          <cell r="M5267">
            <v>0</v>
          </cell>
          <cell r="N5267">
            <v>0</v>
          </cell>
          <cell r="R5267" t="e">
            <v>#N/A</v>
          </cell>
        </row>
        <row r="5268">
          <cell r="M5268">
            <v>0</v>
          </cell>
          <cell r="N5268">
            <v>0</v>
          </cell>
          <cell r="R5268" t="e">
            <v>#N/A</v>
          </cell>
        </row>
        <row r="5269">
          <cell r="M5269">
            <v>0</v>
          </cell>
          <cell r="N5269">
            <v>0</v>
          </cell>
          <cell r="R5269" t="e">
            <v>#N/A</v>
          </cell>
        </row>
        <row r="5270">
          <cell r="M5270">
            <v>0</v>
          </cell>
          <cell r="N5270">
            <v>0</v>
          </cell>
          <cell r="R5270" t="e">
            <v>#N/A</v>
          </cell>
        </row>
        <row r="5271">
          <cell r="M5271">
            <v>0</v>
          </cell>
          <cell r="N5271">
            <v>0</v>
          </cell>
        </row>
        <row r="5272">
          <cell r="M5272">
            <v>0</v>
          </cell>
          <cell r="N5272">
            <v>0</v>
          </cell>
        </row>
        <row r="5273">
          <cell r="M5273">
            <v>0</v>
          </cell>
          <cell r="N5273">
            <v>0</v>
          </cell>
        </row>
        <row r="5274">
          <cell r="M5274">
            <v>0</v>
          </cell>
          <cell r="N5274">
            <v>0</v>
          </cell>
        </row>
        <row r="5275">
          <cell r="M5275">
            <v>0</v>
          </cell>
          <cell r="N5275">
            <v>0</v>
          </cell>
        </row>
        <row r="5276">
          <cell r="M5276">
            <v>0</v>
          </cell>
          <cell r="N5276">
            <v>0</v>
          </cell>
        </row>
        <row r="5277">
          <cell r="M5277">
            <v>0</v>
          </cell>
          <cell r="N5277">
            <v>0</v>
          </cell>
        </row>
        <row r="5278">
          <cell r="M5278">
            <v>0</v>
          </cell>
          <cell r="N5278">
            <v>0</v>
          </cell>
        </row>
        <row r="5279">
          <cell r="M5279">
            <v>0</v>
          </cell>
          <cell r="N5279">
            <v>0</v>
          </cell>
        </row>
        <row r="5280">
          <cell r="M5280">
            <v>0</v>
          </cell>
          <cell r="N5280">
            <v>0</v>
          </cell>
        </row>
        <row r="5281">
          <cell r="M5281">
            <v>0</v>
          </cell>
          <cell r="N5281">
            <v>0</v>
          </cell>
        </row>
        <row r="5282">
          <cell r="M5282">
            <v>0</v>
          </cell>
          <cell r="N5282">
            <v>0</v>
          </cell>
        </row>
        <row r="5283">
          <cell r="M5283">
            <v>0</v>
          </cell>
          <cell r="N5283">
            <v>0</v>
          </cell>
        </row>
        <row r="5284">
          <cell r="M5284">
            <v>0</v>
          </cell>
          <cell r="N5284">
            <v>0</v>
          </cell>
        </row>
        <row r="5285">
          <cell r="M5285">
            <v>0</v>
          </cell>
          <cell r="N5285">
            <v>0</v>
          </cell>
        </row>
        <row r="5286">
          <cell r="M5286">
            <v>0</v>
          </cell>
          <cell r="N5286">
            <v>0</v>
          </cell>
        </row>
        <row r="5288">
          <cell r="M5288">
            <v>0</v>
          </cell>
          <cell r="N5288">
            <v>0</v>
          </cell>
        </row>
        <row r="5289">
          <cell r="M5289">
            <v>0</v>
          </cell>
          <cell r="N5289">
            <v>0</v>
          </cell>
        </row>
        <row r="5290">
          <cell r="M5290">
            <v>0</v>
          </cell>
          <cell r="N5290">
            <v>0</v>
          </cell>
        </row>
        <row r="5291">
          <cell r="M5291">
            <v>0</v>
          </cell>
          <cell r="N5291">
            <v>0</v>
          </cell>
        </row>
        <row r="5292">
          <cell r="M5292">
            <v>0</v>
          </cell>
          <cell r="N5292">
            <v>0</v>
          </cell>
        </row>
        <row r="5293">
          <cell r="M5293">
            <v>0</v>
          </cell>
          <cell r="N5293">
            <v>0</v>
          </cell>
        </row>
        <row r="5294">
          <cell r="M5294">
            <v>0</v>
          </cell>
          <cell r="N5294">
            <v>0</v>
          </cell>
        </row>
        <row r="5295">
          <cell r="M5295">
            <v>0</v>
          </cell>
          <cell r="N5295">
            <v>0</v>
          </cell>
        </row>
        <row r="5296">
          <cell r="M5296">
            <v>0</v>
          </cell>
          <cell r="N5296">
            <v>0</v>
          </cell>
        </row>
        <row r="5297">
          <cell r="M5297">
            <v>0</v>
          </cell>
          <cell r="N5297">
            <v>0</v>
          </cell>
        </row>
        <row r="5298">
          <cell r="I5298">
            <v>0</v>
          </cell>
          <cell r="J5298">
            <v>0</v>
          </cell>
          <cell r="K5298">
            <v>0</v>
          </cell>
          <cell r="L5298">
            <v>0</v>
          </cell>
          <cell r="M5298">
            <v>0</v>
          </cell>
          <cell r="N5298">
            <v>0</v>
          </cell>
        </row>
        <row r="5299">
          <cell r="M5299">
            <v>0</v>
          </cell>
          <cell r="N5299">
            <v>0</v>
          </cell>
        </row>
        <row r="5300">
          <cell r="M5300">
            <v>0</v>
          </cell>
          <cell r="N5300">
            <v>0</v>
          </cell>
        </row>
        <row r="5301">
          <cell r="M5301">
            <v>0</v>
          </cell>
          <cell r="N5301">
            <v>0</v>
          </cell>
        </row>
        <row r="5302">
          <cell r="M5302">
            <v>0</v>
          </cell>
          <cell r="N5302">
            <v>0</v>
          </cell>
        </row>
        <row r="5303">
          <cell r="M5303">
            <v>0</v>
          </cell>
          <cell r="N5303">
            <v>0</v>
          </cell>
        </row>
        <row r="5304">
          <cell r="M5304">
            <v>0</v>
          </cell>
          <cell r="N5304">
            <v>0</v>
          </cell>
        </row>
        <row r="5305">
          <cell r="M5305">
            <v>0</v>
          </cell>
          <cell r="N5305">
            <v>0</v>
          </cell>
        </row>
        <row r="5306">
          <cell r="M5306">
            <v>0</v>
          </cell>
          <cell r="N5306">
            <v>0</v>
          </cell>
        </row>
        <row r="5307">
          <cell r="M5307">
            <v>0</v>
          </cell>
          <cell r="N5307">
            <v>0</v>
          </cell>
        </row>
        <row r="5310">
          <cell r="M5310">
            <v>0</v>
          </cell>
          <cell r="N5310">
            <v>0</v>
          </cell>
        </row>
        <row r="5311">
          <cell r="M5311">
            <v>0</v>
          </cell>
          <cell r="N5311">
            <v>0</v>
          </cell>
        </row>
        <row r="5312">
          <cell r="M5312">
            <v>0</v>
          </cell>
          <cell r="N5312">
            <v>0</v>
          </cell>
        </row>
        <row r="5313">
          <cell r="M5313">
            <v>0</v>
          </cell>
          <cell r="N5313">
            <v>0</v>
          </cell>
        </row>
        <row r="5314">
          <cell r="M5314">
            <v>0</v>
          </cell>
          <cell r="N5314">
            <v>0</v>
          </cell>
        </row>
        <row r="5315">
          <cell r="I5315" t="str">
            <v>O.E. 4.9</v>
          </cell>
          <cell r="J5315" t="str">
            <v>Suministro, transporte e instalación ML Planta de Emergencia, 208V según diagrama unifilar</v>
          </cell>
          <cell r="K5315" t="str">
            <v>un</v>
          </cell>
          <cell r="L5315">
            <v>9578127</v>
          </cell>
          <cell r="M5315">
            <v>8523851</v>
          </cell>
          <cell r="N5315">
            <v>724263</v>
          </cell>
          <cell r="O5315">
            <v>36213.15</v>
          </cell>
          <cell r="P5315">
            <v>293800</v>
          </cell>
          <cell r="Q5315">
            <v>0</v>
          </cell>
          <cell r="R5315" t="e">
            <v>#REF!</v>
          </cell>
          <cell r="S5315">
            <v>4</v>
          </cell>
        </row>
        <row r="5316">
          <cell r="M5316">
            <v>0</v>
          </cell>
          <cell r="N5316">
            <v>0</v>
          </cell>
          <cell r="R5316">
            <v>0</v>
          </cell>
        </row>
        <row r="5317">
          <cell r="M5317">
            <v>0</v>
          </cell>
          <cell r="N5317">
            <v>0</v>
          </cell>
          <cell r="R5317">
            <v>0</v>
          </cell>
        </row>
        <row r="5318">
          <cell r="M5318">
            <v>0</v>
          </cell>
          <cell r="N5318">
            <v>0</v>
          </cell>
          <cell r="R5318" t="e">
            <v>#REF!</v>
          </cell>
        </row>
        <row r="5319">
          <cell r="M5319">
            <v>0</v>
          </cell>
          <cell r="N5319">
            <v>0</v>
          </cell>
          <cell r="R5319" t="e">
            <v>#REF!</v>
          </cell>
        </row>
        <row r="5320">
          <cell r="M5320">
            <v>0</v>
          </cell>
          <cell r="N5320">
            <v>0</v>
          </cell>
          <cell r="R5320" t="e">
            <v>#REF!</v>
          </cell>
        </row>
        <row r="5321">
          <cell r="M5321">
            <v>0</v>
          </cell>
          <cell r="N5321">
            <v>0</v>
          </cell>
          <cell r="R5321" t="e">
            <v>#REF!</v>
          </cell>
        </row>
        <row r="5322">
          <cell r="M5322">
            <v>0</v>
          </cell>
          <cell r="N5322">
            <v>0</v>
          </cell>
          <cell r="R5322" t="e">
            <v>#REF!</v>
          </cell>
        </row>
        <row r="5323">
          <cell r="M5323">
            <v>0</v>
          </cell>
          <cell r="N5323">
            <v>0</v>
          </cell>
          <cell r="R5323" t="e">
            <v>#REF!</v>
          </cell>
        </row>
        <row r="5324">
          <cell r="M5324">
            <v>0</v>
          </cell>
          <cell r="N5324">
            <v>0</v>
          </cell>
          <cell r="R5324" t="e">
            <v>#REF!</v>
          </cell>
        </row>
        <row r="5325">
          <cell r="M5325">
            <v>0</v>
          </cell>
          <cell r="N5325">
            <v>0</v>
          </cell>
          <cell r="R5325" t="e">
            <v>#REF!</v>
          </cell>
        </row>
        <row r="5326">
          <cell r="M5326">
            <v>0</v>
          </cell>
          <cell r="N5326">
            <v>0</v>
          </cell>
          <cell r="R5326" t="e">
            <v>#REF!</v>
          </cell>
        </row>
        <row r="5327">
          <cell r="M5327">
            <v>0</v>
          </cell>
          <cell r="N5327">
            <v>0</v>
          </cell>
          <cell r="R5327" t="e">
            <v>#REF!</v>
          </cell>
        </row>
        <row r="5328">
          <cell r="M5328">
            <v>0</v>
          </cell>
          <cell r="N5328">
            <v>0</v>
          </cell>
          <cell r="R5328" t="e">
            <v>#REF!</v>
          </cell>
        </row>
        <row r="5329">
          <cell r="M5329">
            <v>0</v>
          </cell>
          <cell r="N5329">
            <v>0</v>
          </cell>
          <cell r="R5329" t="e">
            <v>#REF!</v>
          </cell>
        </row>
        <row r="5330">
          <cell r="M5330">
            <v>0</v>
          </cell>
          <cell r="N5330">
            <v>0</v>
          </cell>
          <cell r="R5330" t="e">
            <v>#REF!</v>
          </cell>
        </row>
        <row r="5331">
          <cell r="M5331">
            <v>0</v>
          </cell>
          <cell r="N5331">
            <v>0</v>
          </cell>
          <cell r="R5331" t="e">
            <v>#REF!</v>
          </cell>
        </row>
        <row r="5332">
          <cell r="M5332">
            <v>0</v>
          </cell>
          <cell r="N5332">
            <v>0</v>
          </cell>
          <cell r="R5332" t="e">
            <v>#REF!</v>
          </cell>
        </row>
        <row r="5333">
          <cell r="M5333">
            <v>0</v>
          </cell>
          <cell r="N5333">
            <v>0</v>
          </cell>
          <cell r="R5333" t="e">
            <v>#REF!</v>
          </cell>
        </row>
        <row r="5334">
          <cell r="M5334">
            <v>0</v>
          </cell>
          <cell r="N5334">
            <v>0</v>
          </cell>
        </row>
        <row r="5335">
          <cell r="M5335">
            <v>0</v>
          </cell>
          <cell r="N5335">
            <v>0</v>
          </cell>
        </row>
        <row r="5336">
          <cell r="M5336">
            <v>0</v>
          </cell>
          <cell r="N5336">
            <v>0</v>
          </cell>
        </row>
        <row r="5337">
          <cell r="M5337">
            <v>0</v>
          </cell>
          <cell r="N5337">
            <v>0</v>
          </cell>
        </row>
        <row r="5338">
          <cell r="M5338">
            <v>0</v>
          </cell>
          <cell r="N5338">
            <v>0</v>
          </cell>
        </row>
        <row r="5339">
          <cell r="M5339">
            <v>0</v>
          </cell>
          <cell r="N5339">
            <v>0</v>
          </cell>
        </row>
        <row r="5340">
          <cell r="M5340">
            <v>0</v>
          </cell>
          <cell r="N5340">
            <v>0</v>
          </cell>
        </row>
        <row r="5341">
          <cell r="M5341">
            <v>0</v>
          </cell>
          <cell r="N5341">
            <v>0</v>
          </cell>
        </row>
        <row r="5342">
          <cell r="M5342">
            <v>0</v>
          </cell>
          <cell r="N5342">
            <v>0</v>
          </cell>
        </row>
        <row r="5343">
          <cell r="M5343">
            <v>0</v>
          </cell>
          <cell r="N5343">
            <v>0</v>
          </cell>
        </row>
        <row r="5344">
          <cell r="M5344">
            <v>0</v>
          </cell>
          <cell r="N5344">
            <v>0</v>
          </cell>
        </row>
        <row r="5345">
          <cell r="M5345">
            <v>0</v>
          </cell>
          <cell r="N5345">
            <v>0</v>
          </cell>
        </row>
        <row r="5346">
          <cell r="M5346">
            <v>0</v>
          </cell>
          <cell r="N5346">
            <v>0</v>
          </cell>
        </row>
        <row r="5347">
          <cell r="M5347">
            <v>0</v>
          </cell>
          <cell r="N5347">
            <v>0</v>
          </cell>
        </row>
        <row r="5348">
          <cell r="M5348">
            <v>0</v>
          </cell>
          <cell r="N5348">
            <v>0</v>
          </cell>
        </row>
        <row r="5349">
          <cell r="M5349">
            <v>0</v>
          </cell>
          <cell r="N5349">
            <v>0</v>
          </cell>
        </row>
        <row r="5351">
          <cell r="M5351">
            <v>0</v>
          </cell>
          <cell r="N5351">
            <v>0</v>
          </cell>
        </row>
        <row r="5352">
          <cell r="M5352">
            <v>0</v>
          </cell>
          <cell r="N5352">
            <v>0</v>
          </cell>
        </row>
        <row r="5353">
          <cell r="M5353">
            <v>0</v>
          </cell>
          <cell r="N5353">
            <v>0</v>
          </cell>
        </row>
        <row r="5354">
          <cell r="M5354">
            <v>0</v>
          </cell>
          <cell r="N5354">
            <v>0</v>
          </cell>
        </row>
        <row r="5355">
          <cell r="M5355">
            <v>0</v>
          </cell>
          <cell r="N5355">
            <v>0</v>
          </cell>
        </row>
        <row r="5356">
          <cell r="M5356">
            <v>0</v>
          </cell>
          <cell r="N5356">
            <v>0</v>
          </cell>
        </row>
        <row r="5357">
          <cell r="M5357">
            <v>0</v>
          </cell>
          <cell r="N5357">
            <v>0</v>
          </cell>
        </row>
        <row r="5358">
          <cell r="M5358">
            <v>0</v>
          </cell>
          <cell r="N5358">
            <v>0</v>
          </cell>
        </row>
        <row r="5359">
          <cell r="M5359">
            <v>0</v>
          </cell>
          <cell r="N5359">
            <v>0</v>
          </cell>
        </row>
        <row r="5360">
          <cell r="M5360">
            <v>0</v>
          </cell>
          <cell r="N5360">
            <v>0</v>
          </cell>
        </row>
        <row r="5361">
          <cell r="I5361">
            <v>0</v>
          </cell>
          <cell r="J5361">
            <v>0</v>
          </cell>
          <cell r="K5361">
            <v>0</v>
          </cell>
          <cell r="L5361">
            <v>0</v>
          </cell>
          <cell r="M5361">
            <v>0</v>
          </cell>
          <cell r="N5361">
            <v>0</v>
          </cell>
        </row>
        <row r="5362">
          <cell r="M5362">
            <v>0</v>
          </cell>
          <cell r="N5362">
            <v>0</v>
          </cell>
        </row>
        <row r="5363">
          <cell r="M5363">
            <v>0</v>
          </cell>
          <cell r="N5363">
            <v>0</v>
          </cell>
        </row>
        <row r="5364">
          <cell r="M5364">
            <v>0</v>
          </cell>
          <cell r="N5364">
            <v>0</v>
          </cell>
        </row>
        <row r="5365">
          <cell r="M5365">
            <v>0</v>
          </cell>
          <cell r="N5365">
            <v>0</v>
          </cell>
        </row>
        <row r="5366">
          <cell r="M5366">
            <v>0</v>
          </cell>
          <cell r="N5366">
            <v>0</v>
          </cell>
        </row>
        <row r="5367">
          <cell r="M5367">
            <v>0</v>
          </cell>
          <cell r="N5367">
            <v>0</v>
          </cell>
        </row>
        <row r="5368">
          <cell r="M5368">
            <v>0</v>
          </cell>
          <cell r="N5368">
            <v>0</v>
          </cell>
        </row>
        <row r="5369">
          <cell r="M5369">
            <v>0</v>
          </cell>
          <cell r="N5369">
            <v>0</v>
          </cell>
        </row>
        <row r="5370">
          <cell r="M5370">
            <v>0</v>
          </cell>
          <cell r="N5370">
            <v>0</v>
          </cell>
        </row>
        <row r="5371">
          <cell r="M5371">
            <v>0</v>
          </cell>
          <cell r="N5371">
            <v>0</v>
          </cell>
        </row>
        <row r="5372">
          <cell r="M5372">
            <v>0</v>
          </cell>
          <cell r="N5372">
            <v>0</v>
          </cell>
        </row>
        <row r="5373">
          <cell r="M5373">
            <v>0</v>
          </cell>
          <cell r="N5373">
            <v>0</v>
          </cell>
        </row>
        <row r="5374">
          <cell r="M5374">
            <v>0</v>
          </cell>
          <cell r="N5374">
            <v>0</v>
          </cell>
        </row>
        <row r="5375">
          <cell r="M5375">
            <v>0</v>
          </cell>
          <cell r="N5375">
            <v>0</v>
          </cell>
        </row>
        <row r="5376">
          <cell r="M5376">
            <v>0</v>
          </cell>
          <cell r="N5376">
            <v>0</v>
          </cell>
        </row>
        <row r="5377">
          <cell r="M5377">
            <v>0</v>
          </cell>
          <cell r="N5377">
            <v>0</v>
          </cell>
        </row>
        <row r="5378">
          <cell r="I5378" t="str">
            <v>O.E. 4.10</v>
          </cell>
          <cell r="J5378" t="str">
            <v>Suministro, transporte e instalación ML Equipos de HVAC, 440V según diagrama unifilar totalizador  principal, 20 totalizadores de alimentadores, 6 reservas, barraje de 1300A, Icc 16,1kA</v>
          </cell>
          <cell r="K5378" t="str">
            <v>un</v>
          </cell>
          <cell r="L5378">
            <v>16305316</v>
          </cell>
          <cell r="M5378">
            <v>15251040</v>
          </cell>
          <cell r="N5378">
            <v>724263</v>
          </cell>
          <cell r="O5378">
            <v>36213.15</v>
          </cell>
          <cell r="P5378">
            <v>293800</v>
          </cell>
          <cell r="Q5378">
            <v>0</v>
          </cell>
          <cell r="R5378" t="e">
            <v>#N/A</v>
          </cell>
          <cell r="S5378">
            <v>4</v>
          </cell>
        </row>
        <row r="5379">
          <cell r="M5379">
            <v>0</v>
          </cell>
          <cell r="N5379">
            <v>0</v>
          </cell>
          <cell r="R5379">
            <v>0</v>
          </cell>
        </row>
        <row r="5380">
          <cell r="M5380">
            <v>0</v>
          </cell>
          <cell r="N5380">
            <v>0</v>
          </cell>
          <cell r="R5380">
            <v>0</v>
          </cell>
        </row>
        <row r="5381">
          <cell r="M5381">
            <v>0</v>
          </cell>
          <cell r="N5381">
            <v>0</v>
          </cell>
          <cell r="R5381" t="e">
            <v>#N/A</v>
          </cell>
        </row>
        <row r="5382">
          <cell r="M5382">
            <v>0</v>
          </cell>
          <cell r="N5382">
            <v>0</v>
          </cell>
          <cell r="R5382" t="e">
            <v>#N/A</v>
          </cell>
        </row>
        <row r="5383">
          <cell r="M5383">
            <v>0</v>
          </cell>
          <cell r="N5383">
            <v>0</v>
          </cell>
          <cell r="R5383" t="e">
            <v>#N/A</v>
          </cell>
        </row>
        <row r="5384">
          <cell r="M5384">
            <v>0</v>
          </cell>
          <cell r="N5384">
            <v>0</v>
          </cell>
          <cell r="R5384" t="e">
            <v>#N/A</v>
          </cell>
        </row>
        <row r="5385">
          <cell r="M5385">
            <v>0</v>
          </cell>
          <cell r="N5385">
            <v>0</v>
          </cell>
          <cell r="R5385" t="e">
            <v>#N/A</v>
          </cell>
        </row>
        <row r="5386">
          <cell r="M5386">
            <v>0</v>
          </cell>
          <cell r="N5386">
            <v>0</v>
          </cell>
          <cell r="R5386" t="e">
            <v>#N/A</v>
          </cell>
        </row>
        <row r="5387">
          <cell r="M5387">
            <v>0</v>
          </cell>
          <cell r="N5387">
            <v>0</v>
          </cell>
          <cell r="R5387" t="e">
            <v>#N/A</v>
          </cell>
        </row>
        <row r="5388">
          <cell r="M5388">
            <v>0</v>
          </cell>
          <cell r="N5388">
            <v>0</v>
          </cell>
          <cell r="R5388" t="e">
            <v>#N/A</v>
          </cell>
        </row>
        <row r="5389">
          <cell r="M5389">
            <v>0</v>
          </cell>
          <cell r="N5389">
            <v>0</v>
          </cell>
          <cell r="R5389" t="e">
            <v>#N/A</v>
          </cell>
        </row>
        <row r="5390">
          <cell r="M5390">
            <v>0</v>
          </cell>
          <cell r="N5390">
            <v>0</v>
          </cell>
          <cell r="R5390" t="e">
            <v>#N/A</v>
          </cell>
        </row>
        <row r="5391">
          <cell r="M5391">
            <v>0</v>
          </cell>
          <cell r="N5391">
            <v>0</v>
          </cell>
          <cell r="R5391" t="e">
            <v>#N/A</v>
          </cell>
        </row>
        <row r="5392">
          <cell r="M5392">
            <v>0</v>
          </cell>
          <cell r="N5392">
            <v>0</v>
          </cell>
          <cell r="R5392" t="e">
            <v>#N/A</v>
          </cell>
        </row>
        <row r="5393">
          <cell r="M5393">
            <v>0</v>
          </cell>
          <cell r="N5393">
            <v>0</v>
          </cell>
          <cell r="R5393" t="e">
            <v>#N/A</v>
          </cell>
        </row>
        <row r="5394">
          <cell r="M5394">
            <v>0</v>
          </cell>
          <cell r="N5394">
            <v>0</v>
          </cell>
          <cell r="R5394" t="e">
            <v>#N/A</v>
          </cell>
        </row>
        <row r="5395">
          <cell r="M5395">
            <v>0</v>
          </cell>
          <cell r="N5395">
            <v>0</v>
          </cell>
          <cell r="R5395" t="e">
            <v>#N/A</v>
          </cell>
        </row>
        <row r="5396">
          <cell r="M5396">
            <v>0</v>
          </cell>
          <cell r="N5396">
            <v>0</v>
          </cell>
          <cell r="R5396" t="e">
            <v>#N/A</v>
          </cell>
        </row>
        <row r="5397">
          <cell r="M5397">
            <v>0</v>
          </cell>
          <cell r="N5397">
            <v>0</v>
          </cell>
        </row>
        <row r="5398">
          <cell r="M5398">
            <v>0</v>
          </cell>
          <cell r="N5398">
            <v>0</v>
          </cell>
        </row>
        <row r="5399">
          <cell r="M5399">
            <v>0</v>
          </cell>
          <cell r="N5399">
            <v>0</v>
          </cell>
        </row>
        <row r="5400">
          <cell r="M5400">
            <v>0</v>
          </cell>
          <cell r="N5400">
            <v>0</v>
          </cell>
        </row>
        <row r="5401">
          <cell r="M5401">
            <v>0</v>
          </cell>
          <cell r="N5401">
            <v>0</v>
          </cell>
        </row>
        <row r="5402">
          <cell r="M5402">
            <v>0</v>
          </cell>
          <cell r="N5402">
            <v>0</v>
          </cell>
        </row>
        <row r="5403">
          <cell r="M5403">
            <v>0</v>
          </cell>
          <cell r="N5403">
            <v>0</v>
          </cell>
        </row>
        <row r="5404">
          <cell r="M5404">
            <v>0</v>
          </cell>
          <cell r="N5404">
            <v>0</v>
          </cell>
        </row>
        <row r="5405">
          <cell r="M5405">
            <v>0</v>
          </cell>
          <cell r="N5405">
            <v>0</v>
          </cell>
        </row>
        <row r="5406">
          <cell r="M5406">
            <v>0</v>
          </cell>
          <cell r="N5406">
            <v>0</v>
          </cell>
        </row>
        <row r="5407">
          <cell r="M5407">
            <v>0</v>
          </cell>
          <cell r="N5407">
            <v>0</v>
          </cell>
        </row>
        <row r="5408">
          <cell r="M5408">
            <v>0</v>
          </cell>
          <cell r="N5408">
            <v>0</v>
          </cell>
        </row>
        <row r="5409">
          <cell r="M5409">
            <v>0</v>
          </cell>
          <cell r="N5409">
            <v>0</v>
          </cell>
        </row>
        <row r="5410">
          <cell r="M5410">
            <v>0</v>
          </cell>
          <cell r="N5410">
            <v>0</v>
          </cell>
        </row>
        <row r="5411">
          <cell r="M5411">
            <v>0</v>
          </cell>
          <cell r="N5411">
            <v>0</v>
          </cell>
        </row>
        <row r="5412">
          <cell r="M5412">
            <v>0</v>
          </cell>
          <cell r="N5412">
            <v>0</v>
          </cell>
        </row>
        <row r="5414">
          <cell r="M5414">
            <v>0</v>
          </cell>
          <cell r="N5414">
            <v>0</v>
          </cell>
        </row>
        <row r="5415">
          <cell r="M5415">
            <v>0</v>
          </cell>
          <cell r="N5415">
            <v>0</v>
          </cell>
        </row>
        <row r="5416">
          <cell r="M5416">
            <v>0</v>
          </cell>
          <cell r="N5416">
            <v>0</v>
          </cell>
        </row>
        <row r="5417">
          <cell r="M5417">
            <v>0</v>
          </cell>
          <cell r="N5417">
            <v>0</v>
          </cell>
        </row>
        <row r="5418">
          <cell r="M5418">
            <v>0</v>
          </cell>
          <cell r="N5418">
            <v>0</v>
          </cell>
        </row>
        <row r="5419">
          <cell r="M5419">
            <v>0</v>
          </cell>
          <cell r="N5419">
            <v>0</v>
          </cell>
        </row>
        <row r="5420">
          <cell r="M5420">
            <v>0</v>
          </cell>
          <cell r="N5420">
            <v>0</v>
          </cell>
        </row>
        <row r="5421">
          <cell r="M5421">
            <v>0</v>
          </cell>
          <cell r="N5421">
            <v>0</v>
          </cell>
        </row>
        <row r="5422">
          <cell r="M5422">
            <v>0</v>
          </cell>
          <cell r="N5422">
            <v>0</v>
          </cell>
        </row>
        <row r="5423">
          <cell r="M5423">
            <v>0</v>
          </cell>
          <cell r="N5423">
            <v>0</v>
          </cell>
        </row>
        <row r="5424">
          <cell r="I5424">
            <v>0</v>
          </cell>
          <cell r="J5424">
            <v>0</v>
          </cell>
          <cell r="K5424">
            <v>0</v>
          </cell>
          <cell r="L5424">
            <v>0</v>
          </cell>
          <cell r="M5424">
            <v>0</v>
          </cell>
          <cell r="N5424">
            <v>0</v>
          </cell>
        </row>
        <row r="5425">
          <cell r="M5425">
            <v>0</v>
          </cell>
          <cell r="N5425">
            <v>0</v>
          </cell>
        </row>
        <row r="5426">
          <cell r="M5426">
            <v>0</v>
          </cell>
          <cell r="N5426">
            <v>0</v>
          </cell>
        </row>
        <row r="5427">
          <cell r="M5427">
            <v>0</v>
          </cell>
          <cell r="N5427">
            <v>0</v>
          </cell>
        </row>
        <row r="5428">
          <cell r="M5428">
            <v>0</v>
          </cell>
          <cell r="N5428">
            <v>0</v>
          </cell>
        </row>
        <row r="5429">
          <cell r="M5429">
            <v>0</v>
          </cell>
          <cell r="N5429">
            <v>0</v>
          </cell>
        </row>
        <row r="5430">
          <cell r="M5430">
            <v>0</v>
          </cell>
          <cell r="N5430">
            <v>0</v>
          </cell>
        </row>
        <row r="5431">
          <cell r="M5431">
            <v>0</v>
          </cell>
          <cell r="N5431">
            <v>0</v>
          </cell>
        </row>
        <row r="5432">
          <cell r="M5432">
            <v>0</v>
          </cell>
          <cell r="N5432">
            <v>0</v>
          </cell>
        </row>
        <row r="5433">
          <cell r="M5433">
            <v>0</v>
          </cell>
          <cell r="N5433">
            <v>0</v>
          </cell>
        </row>
        <row r="5434">
          <cell r="M5434">
            <v>0</v>
          </cell>
          <cell r="N5434">
            <v>0</v>
          </cell>
        </row>
        <row r="5435">
          <cell r="M5435">
            <v>0</v>
          </cell>
          <cell r="N5435">
            <v>0</v>
          </cell>
        </row>
        <row r="5436">
          <cell r="M5436">
            <v>0</v>
          </cell>
          <cell r="N5436">
            <v>0</v>
          </cell>
        </row>
        <row r="5437">
          <cell r="M5437">
            <v>0</v>
          </cell>
          <cell r="N5437">
            <v>0</v>
          </cell>
        </row>
        <row r="5438">
          <cell r="M5438">
            <v>0</v>
          </cell>
          <cell r="N5438">
            <v>0</v>
          </cell>
        </row>
        <row r="5439">
          <cell r="M5439">
            <v>0</v>
          </cell>
          <cell r="N5439">
            <v>0</v>
          </cell>
        </row>
        <row r="5440">
          <cell r="M5440">
            <v>0</v>
          </cell>
          <cell r="N5440">
            <v>0</v>
          </cell>
        </row>
        <row r="5441">
          <cell r="I5441" t="str">
            <v>O.E. 4.11</v>
          </cell>
          <cell r="J5441" t="str">
            <v>Suministro, transporte e instalacion sistema DPS ML principales y de piso</v>
          </cell>
          <cell r="K5441" t="str">
            <v>un</v>
          </cell>
          <cell r="L5441">
            <v>55511237</v>
          </cell>
          <cell r="M5441">
            <v>54897080</v>
          </cell>
          <cell r="N5441">
            <v>543197.25</v>
          </cell>
          <cell r="O5441">
            <v>27159.862500000003</v>
          </cell>
          <cell r="P5441">
            <v>43800</v>
          </cell>
          <cell r="Q5441">
            <v>0</v>
          </cell>
          <cell r="R5441" t="e">
            <v>#N/A</v>
          </cell>
          <cell r="S5441">
            <v>3</v>
          </cell>
        </row>
        <row r="5442">
          <cell r="M5442">
            <v>0</v>
          </cell>
          <cell r="N5442">
            <v>0</v>
          </cell>
          <cell r="R5442">
            <v>0</v>
          </cell>
        </row>
        <row r="5443">
          <cell r="M5443">
            <v>0</v>
          </cell>
          <cell r="N5443">
            <v>0</v>
          </cell>
          <cell r="R5443">
            <v>0</v>
          </cell>
        </row>
        <row r="5444">
          <cell r="M5444">
            <v>0</v>
          </cell>
          <cell r="N5444">
            <v>0</v>
          </cell>
          <cell r="R5444" t="e">
            <v>#N/A</v>
          </cell>
        </row>
        <row r="5445">
          <cell r="M5445">
            <v>0</v>
          </cell>
          <cell r="N5445">
            <v>0</v>
          </cell>
          <cell r="R5445" t="e">
            <v>#N/A</v>
          </cell>
        </row>
        <row r="5446">
          <cell r="M5446">
            <v>0</v>
          </cell>
          <cell r="N5446">
            <v>0</v>
          </cell>
          <cell r="R5446" t="e">
            <v>#N/A</v>
          </cell>
        </row>
        <row r="5447">
          <cell r="M5447">
            <v>0</v>
          </cell>
          <cell r="N5447">
            <v>0</v>
          </cell>
          <cell r="R5447" t="e">
            <v>#N/A</v>
          </cell>
        </row>
        <row r="5448">
          <cell r="M5448">
            <v>0</v>
          </cell>
          <cell r="N5448">
            <v>0</v>
          </cell>
          <cell r="R5448" t="e">
            <v>#N/A</v>
          </cell>
        </row>
        <row r="5449">
          <cell r="M5449">
            <v>0</v>
          </cell>
          <cell r="N5449">
            <v>0</v>
          </cell>
          <cell r="R5449" t="e">
            <v>#N/A</v>
          </cell>
        </row>
        <row r="5450">
          <cell r="M5450">
            <v>0</v>
          </cell>
          <cell r="N5450">
            <v>0</v>
          </cell>
          <cell r="R5450" t="e">
            <v>#N/A</v>
          </cell>
        </row>
        <row r="5451">
          <cell r="M5451">
            <v>0</v>
          </cell>
          <cell r="N5451">
            <v>0</v>
          </cell>
          <cell r="R5451" t="e">
            <v>#N/A</v>
          </cell>
        </row>
        <row r="5452">
          <cell r="M5452">
            <v>0</v>
          </cell>
          <cell r="N5452">
            <v>0</v>
          </cell>
          <cell r="R5452" t="e">
            <v>#N/A</v>
          </cell>
        </row>
        <row r="5453">
          <cell r="M5453">
            <v>0</v>
          </cell>
          <cell r="N5453">
            <v>0</v>
          </cell>
          <cell r="R5453" t="e">
            <v>#N/A</v>
          </cell>
        </row>
        <row r="5454">
          <cell r="M5454">
            <v>0</v>
          </cell>
          <cell r="N5454">
            <v>0</v>
          </cell>
          <cell r="R5454" t="e">
            <v>#N/A</v>
          </cell>
        </row>
        <row r="5455">
          <cell r="M5455">
            <v>0</v>
          </cell>
          <cell r="N5455">
            <v>0</v>
          </cell>
          <cell r="R5455" t="e">
            <v>#N/A</v>
          </cell>
        </row>
        <row r="5456">
          <cell r="M5456">
            <v>0</v>
          </cell>
          <cell r="N5456">
            <v>0</v>
          </cell>
          <cell r="R5456" t="e">
            <v>#N/A</v>
          </cell>
        </row>
        <row r="5457">
          <cell r="M5457">
            <v>0</v>
          </cell>
          <cell r="N5457">
            <v>0</v>
          </cell>
          <cell r="R5457" t="e">
            <v>#N/A</v>
          </cell>
        </row>
        <row r="5458">
          <cell r="M5458">
            <v>0</v>
          </cell>
          <cell r="N5458">
            <v>0</v>
          </cell>
          <cell r="R5458" t="e">
            <v>#N/A</v>
          </cell>
        </row>
        <row r="5459">
          <cell r="M5459">
            <v>0</v>
          </cell>
          <cell r="N5459">
            <v>0</v>
          </cell>
          <cell r="R5459" t="e">
            <v>#N/A</v>
          </cell>
        </row>
        <row r="5460">
          <cell r="M5460">
            <v>0</v>
          </cell>
          <cell r="N5460">
            <v>0</v>
          </cell>
        </row>
        <row r="5461">
          <cell r="M5461">
            <v>0</v>
          </cell>
          <cell r="N5461">
            <v>0</v>
          </cell>
        </row>
        <row r="5462">
          <cell r="M5462">
            <v>0</v>
          </cell>
          <cell r="N5462">
            <v>0</v>
          </cell>
        </row>
        <row r="5463">
          <cell r="M5463">
            <v>0</v>
          </cell>
          <cell r="N5463">
            <v>0</v>
          </cell>
        </row>
        <row r="5464">
          <cell r="M5464">
            <v>0</v>
          </cell>
          <cell r="N5464">
            <v>0</v>
          </cell>
        </row>
        <row r="5465">
          <cell r="M5465">
            <v>0</v>
          </cell>
          <cell r="N5465">
            <v>0</v>
          </cell>
        </row>
        <row r="5466">
          <cell r="M5466">
            <v>0</v>
          </cell>
          <cell r="N5466">
            <v>0</v>
          </cell>
        </row>
        <row r="5467">
          <cell r="M5467">
            <v>0</v>
          </cell>
          <cell r="N5467">
            <v>0</v>
          </cell>
        </row>
        <row r="5468">
          <cell r="M5468">
            <v>0</v>
          </cell>
          <cell r="N5468">
            <v>0</v>
          </cell>
        </row>
        <row r="5469">
          <cell r="M5469">
            <v>0</v>
          </cell>
          <cell r="N5469">
            <v>0</v>
          </cell>
        </row>
        <row r="5470">
          <cell r="M5470">
            <v>0</v>
          </cell>
          <cell r="N5470">
            <v>0</v>
          </cell>
        </row>
        <row r="5471">
          <cell r="M5471">
            <v>0</v>
          </cell>
          <cell r="N5471">
            <v>0</v>
          </cell>
        </row>
        <row r="5472">
          <cell r="M5472">
            <v>0</v>
          </cell>
          <cell r="N5472">
            <v>0</v>
          </cell>
        </row>
        <row r="5473">
          <cell r="M5473">
            <v>0</v>
          </cell>
          <cell r="N5473">
            <v>0</v>
          </cell>
        </row>
        <row r="5474">
          <cell r="M5474">
            <v>0</v>
          </cell>
          <cell r="N5474">
            <v>0</v>
          </cell>
        </row>
        <row r="5475">
          <cell r="M5475">
            <v>0</v>
          </cell>
          <cell r="N5475">
            <v>0</v>
          </cell>
        </row>
        <row r="5477">
          <cell r="M5477">
            <v>0</v>
          </cell>
          <cell r="N5477">
            <v>0</v>
          </cell>
        </row>
        <row r="5478">
          <cell r="M5478">
            <v>0</v>
          </cell>
          <cell r="N5478">
            <v>0</v>
          </cell>
        </row>
        <row r="5479">
          <cell r="M5479">
            <v>0</v>
          </cell>
          <cell r="N5479">
            <v>0</v>
          </cell>
        </row>
        <row r="5480">
          <cell r="M5480">
            <v>0</v>
          </cell>
          <cell r="N5480">
            <v>0</v>
          </cell>
        </row>
        <row r="5481">
          <cell r="M5481">
            <v>0</v>
          </cell>
          <cell r="N5481">
            <v>0</v>
          </cell>
        </row>
        <row r="5482">
          <cell r="M5482">
            <v>0</v>
          </cell>
          <cell r="N5482">
            <v>0</v>
          </cell>
        </row>
        <row r="5483">
          <cell r="M5483">
            <v>0</v>
          </cell>
          <cell r="N5483">
            <v>0</v>
          </cell>
        </row>
        <row r="5484">
          <cell r="M5484">
            <v>0</v>
          </cell>
          <cell r="N5484">
            <v>0</v>
          </cell>
        </row>
        <row r="5485">
          <cell r="M5485">
            <v>0</v>
          </cell>
          <cell r="N5485">
            <v>0</v>
          </cell>
        </row>
        <row r="5486">
          <cell r="M5486">
            <v>0</v>
          </cell>
          <cell r="N5486">
            <v>0</v>
          </cell>
        </row>
        <row r="5487">
          <cell r="I5487">
            <v>0</v>
          </cell>
          <cell r="J5487">
            <v>0</v>
          </cell>
          <cell r="K5487">
            <v>0</v>
          </cell>
          <cell r="L5487">
            <v>0</v>
          </cell>
          <cell r="M5487">
            <v>0</v>
          </cell>
          <cell r="N5487">
            <v>0</v>
          </cell>
        </row>
        <row r="5488">
          <cell r="M5488">
            <v>0</v>
          </cell>
          <cell r="N5488">
            <v>0</v>
          </cell>
        </row>
        <row r="5489">
          <cell r="M5489">
            <v>0</v>
          </cell>
          <cell r="N5489">
            <v>0</v>
          </cell>
        </row>
        <row r="5490">
          <cell r="M5490">
            <v>0</v>
          </cell>
          <cell r="N5490">
            <v>0</v>
          </cell>
        </row>
        <row r="5491">
          <cell r="M5491">
            <v>0</v>
          </cell>
          <cell r="N5491">
            <v>0</v>
          </cell>
        </row>
        <row r="5492">
          <cell r="M5492">
            <v>0</v>
          </cell>
          <cell r="N5492">
            <v>0</v>
          </cell>
        </row>
        <row r="5493">
          <cell r="M5493">
            <v>0</v>
          </cell>
          <cell r="N5493">
            <v>0</v>
          </cell>
        </row>
        <row r="5494">
          <cell r="M5494">
            <v>0</v>
          </cell>
          <cell r="N5494">
            <v>0</v>
          </cell>
        </row>
        <row r="5495">
          <cell r="M5495">
            <v>0</v>
          </cell>
          <cell r="N5495">
            <v>0</v>
          </cell>
        </row>
        <row r="5496">
          <cell r="M5496">
            <v>0</v>
          </cell>
          <cell r="N5496">
            <v>0</v>
          </cell>
        </row>
        <row r="5497">
          <cell r="M5497">
            <v>0</v>
          </cell>
          <cell r="N5497">
            <v>0</v>
          </cell>
        </row>
        <row r="5498">
          <cell r="M5498">
            <v>0</v>
          </cell>
          <cell r="N5498">
            <v>0</v>
          </cell>
        </row>
        <row r="5499">
          <cell r="M5499">
            <v>0</v>
          </cell>
          <cell r="N5499">
            <v>0</v>
          </cell>
        </row>
        <row r="5500">
          <cell r="M5500">
            <v>0</v>
          </cell>
          <cell r="N5500">
            <v>0</v>
          </cell>
        </row>
        <row r="5501">
          <cell r="M5501">
            <v>0</v>
          </cell>
          <cell r="N5501">
            <v>0</v>
          </cell>
        </row>
        <row r="5502">
          <cell r="M5502">
            <v>0</v>
          </cell>
          <cell r="N5502">
            <v>0</v>
          </cell>
        </row>
        <row r="5503">
          <cell r="M5503">
            <v>0</v>
          </cell>
          <cell r="N5503">
            <v>0</v>
          </cell>
        </row>
        <row r="5504">
          <cell r="I5504" t="str">
            <v>O.E. 4.12</v>
          </cell>
          <cell r="J5504" t="str">
            <v>Suministro, transporte e instalación transferencia BCI 208V según diagrama unifilar</v>
          </cell>
          <cell r="K5504" t="str">
            <v>un</v>
          </cell>
          <cell r="L5504">
            <v>11637855</v>
          </cell>
          <cell r="M5504">
            <v>10393460</v>
          </cell>
          <cell r="N5504">
            <v>905328.75</v>
          </cell>
          <cell r="O5504">
            <v>45266.4375</v>
          </cell>
          <cell r="P5504">
            <v>293800</v>
          </cell>
          <cell r="Q5504">
            <v>0</v>
          </cell>
          <cell r="R5504" t="e">
            <v>#REF!</v>
          </cell>
          <cell r="S5504">
            <v>5</v>
          </cell>
        </row>
        <row r="5505">
          <cell r="M5505">
            <v>0</v>
          </cell>
          <cell r="N5505">
            <v>0</v>
          </cell>
          <cell r="R5505">
            <v>0</v>
          </cell>
        </row>
        <row r="5506">
          <cell r="M5506">
            <v>0</v>
          </cell>
          <cell r="N5506">
            <v>0</v>
          </cell>
          <cell r="R5506">
            <v>0</v>
          </cell>
        </row>
        <row r="5507">
          <cell r="M5507">
            <v>0</v>
          </cell>
          <cell r="N5507">
            <v>0</v>
          </cell>
          <cell r="R5507" t="e">
            <v>#REF!</v>
          </cell>
        </row>
        <row r="5508">
          <cell r="M5508">
            <v>0</v>
          </cell>
          <cell r="N5508">
            <v>0</v>
          </cell>
          <cell r="R5508" t="e">
            <v>#REF!</v>
          </cell>
        </row>
        <row r="5509">
          <cell r="M5509">
            <v>0</v>
          </cell>
          <cell r="N5509">
            <v>0</v>
          </cell>
          <cell r="R5509" t="e">
            <v>#REF!</v>
          </cell>
        </row>
        <row r="5510">
          <cell r="M5510">
            <v>0</v>
          </cell>
          <cell r="N5510">
            <v>0</v>
          </cell>
          <cell r="R5510" t="e">
            <v>#REF!</v>
          </cell>
        </row>
        <row r="5511">
          <cell r="M5511">
            <v>0</v>
          </cell>
          <cell r="N5511">
            <v>0</v>
          </cell>
          <cell r="R5511" t="e">
            <v>#REF!</v>
          </cell>
        </row>
        <row r="5512">
          <cell r="M5512">
            <v>0</v>
          </cell>
          <cell r="N5512">
            <v>0</v>
          </cell>
          <cell r="R5512" t="e">
            <v>#REF!</v>
          </cell>
        </row>
        <row r="5513">
          <cell r="M5513">
            <v>0</v>
          </cell>
          <cell r="N5513">
            <v>0</v>
          </cell>
          <cell r="R5513" t="e">
            <v>#REF!</v>
          </cell>
        </row>
        <row r="5514">
          <cell r="M5514">
            <v>0</v>
          </cell>
          <cell r="N5514">
            <v>0</v>
          </cell>
          <cell r="R5514" t="e">
            <v>#REF!</v>
          </cell>
        </row>
        <row r="5515">
          <cell r="M5515">
            <v>0</v>
          </cell>
          <cell r="N5515">
            <v>0</v>
          </cell>
          <cell r="R5515" t="e">
            <v>#REF!</v>
          </cell>
        </row>
        <row r="5516">
          <cell r="M5516">
            <v>0</v>
          </cell>
          <cell r="N5516">
            <v>0</v>
          </cell>
          <cell r="R5516" t="e">
            <v>#REF!</v>
          </cell>
        </row>
        <row r="5517">
          <cell r="M5517">
            <v>0</v>
          </cell>
          <cell r="N5517">
            <v>0</v>
          </cell>
          <cell r="R5517" t="e">
            <v>#REF!</v>
          </cell>
        </row>
        <row r="5518">
          <cell r="M5518">
            <v>0</v>
          </cell>
          <cell r="N5518">
            <v>0</v>
          </cell>
          <cell r="R5518" t="e">
            <v>#REF!</v>
          </cell>
        </row>
        <row r="5519">
          <cell r="M5519">
            <v>0</v>
          </cell>
          <cell r="N5519">
            <v>0</v>
          </cell>
          <cell r="R5519" t="e">
            <v>#REF!</v>
          </cell>
        </row>
        <row r="5520">
          <cell r="M5520">
            <v>0</v>
          </cell>
          <cell r="N5520">
            <v>0</v>
          </cell>
          <cell r="R5520" t="e">
            <v>#REF!</v>
          </cell>
        </row>
        <row r="5521">
          <cell r="M5521">
            <v>0</v>
          </cell>
          <cell r="N5521">
            <v>0</v>
          </cell>
          <cell r="R5521" t="e">
            <v>#REF!</v>
          </cell>
        </row>
        <row r="5522">
          <cell r="M5522">
            <v>0</v>
          </cell>
          <cell r="N5522">
            <v>0</v>
          </cell>
          <cell r="R5522" t="e">
            <v>#REF!</v>
          </cell>
        </row>
        <row r="5523">
          <cell r="M5523">
            <v>0</v>
          </cell>
          <cell r="N5523">
            <v>0</v>
          </cell>
        </row>
        <row r="5524">
          <cell r="M5524">
            <v>0</v>
          </cell>
          <cell r="N5524">
            <v>0</v>
          </cell>
        </row>
        <row r="5525">
          <cell r="M5525">
            <v>0</v>
          </cell>
          <cell r="N5525">
            <v>0</v>
          </cell>
        </row>
        <row r="5526">
          <cell r="M5526">
            <v>0</v>
          </cell>
          <cell r="N5526">
            <v>0</v>
          </cell>
        </row>
        <row r="5527">
          <cell r="M5527">
            <v>0</v>
          </cell>
          <cell r="N5527">
            <v>0</v>
          </cell>
        </row>
        <row r="5528">
          <cell r="M5528">
            <v>0</v>
          </cell>
          <cell r="N5528">
            <v>0</v>
          </cell>
        </row>
        <row r="5529">
          <cell r="M5529">
            <v>0</v>
          </cell>
          <cell r="N5529">
            <v>0</v>
          </cell>
        </row>
        <row r="5530">
          <cell r="M5530">
            <v>0</v>
          </cell>
          <cell r="N5530">
            <v>0</v>
          </cell>
        </row>
        <row r="5531">
          <cell r="M5531">
            <v>0</v>
          </cell>
          <cell r="N5531">
            <v>0</v>
          </cell>
        </row>
        <row r="5532">
          <cell r="M5532">
            <v>0</v>
          </cell>
          <cell r="N5532">
            <v>0</v>
          </cell>
        </row>
        <row r="5533">
          <cell r="M5533">
            <v>0</v>
          </cell>
          <cell r="N5533">
            <v>0</v>
          </cell>
        </row>
        <row r="5534">
          <cell r="M5534">
            <v>0</v>
          </cell>
          <cell r="N5534">
            <v>0</v>
          </cell>
        </row>
        <row r="5535">
          <cell r="M5535">
            <v>0</v>
          </cell>
          <cell r="N5535">
            <v>0</v>
          </cell>
        </row>
        <row r="5536">
          <cell r="M5536">
            <v>0</v>
          </cell>
          <cell r="N5536">
            <v>0</v>
          </cell>
        </row>
        <row r="5537">
          <cell r="M5537">
            <v>0</v>
          </cell>
          <cell r="N5537">
            <v>0</v>
          </cell>
        </row>
        <row r="5538">
          <cell r="M5538">
            <v>0</v>
          </cell>
          <cell r="N5538">
            <v>0</v>
          </cell>
        </row>
        <row r="5540">
          <cell r="M5540">
            <v>0</v>
          </cell>
          <cell r="N5540">
            <v>0</v>
          </cell>
        </row>
        <row r="5541">
          <cell r="M5541">
            <v>0</v>
          </cell>
          <cell r="N5541">
            <v>0</v>
          </cell>
        </row>
        <row r="5542">
          <cell r="M5542">
            <v>0</v>
          </cell>
          <cell r="N5542">
            <v>0</v>
          </cell>
        </row>
        <row r="5543">
          <cell r="M5543">
            <v>0</v>
          </cell>
          <cell r="N5543">
            <v>0</v>
          </cell>
        </row>
        <row r="5544">
          <cell r="M5544">
            <v>0</v>
          </cell>
          <cell r="N5544">
            <v>0</v>
          </cell>
        </row>
        <row r="5545">
          <cell r="M5545">
            <v>0</v>
          </cell>
          <cell r="N5545">
            <v>0</v>
          </cell>
        </row>
        <row r="5546">
          <cell r="M5546">
            <v>0</v>
          </cell>
          <cell r="N5546">
            <v>0</v>
          </cell>
        </row>
        <row r="5547">
          <cell r="M5547">
            <v>0</v>
          </cell>
          <cell r="N5547">
            <v>0</v>
          </cell>
        </row>
        <row r="5548">
          <cell r="M5548">
            <v>0</v>
          </cell>
          <cell r="N5548">
            <v>0</v>
          </cell>
        </row>
        <row r="5549">
          <cell r="M5549">
            <v>0</v>
          </cell>
          <cell r="N5549">
            <v>0</v>
          </cell>
        </row>
        <row r="5550">
          <cell r="I5550">
            <v>0</v>
          </cell>
          <cell r="J5550">
            <v>0</v>
          </cell>
          <cell r="K5550">
            <v>0</v>
          </cell>
          <cell r="L5550">
            <v>0</v>
          </cell>
          <cell r="M5550">
            <v>0</v>
          </cell>
          <cell r="N5550">
            <v>0</v>
          </cell>
        </row>
        <row r="5551">
          <cell r="M5551">
            <v>0</v>
          </cell>
          <cell r="N5551">
            <v>0</v>
          </cell>
        </row>
        <row r="5552">
          <cell r="M5552">
            <v>0</v>
          </cell>
          <cell r="N5552">
            <v>0</v>
          </cell>
        </row>
        <row r="5553">
          <cell r="M5553">
            <v>0</v>
          </cell>
          <cell r="N5553">
            <v>0</v>
          </cell>
        </row>
        <row r="5554">
          <cell r="M5554">
            <v>0</v>
          </cell>
          <cell r="N5554">
            <v>0</v>
          </cell>
        </row>
        <row r="5555">
          <cell r="M5555">
            <v>0</v>
          </cell>
          <cell r="N5555">
            <v>0</v>
          </cell>
        </row>
        <row r="5556">
          <cell r="M5556">
            <v>0</v>
          </cell>
          <cell r="N5556">
            <v>0</v>
          </cell>
        </row>
        <row r="5557">
          <cell r="M5557">
            <v>0</v>
          </cell>
          <cell r="N5557">
            <v>0</v>
          </cell>
        </row>
        <row r="5558">
          <cell r="M5558">
            <v>0</v>
          </cell>
          <cell r="N5558">
            <v>0</v>
          </cell>
        </row>
        <row r="5559">
          <cell r="M5559">
            <v>0</v>
          </cell>
          <cell r="N5559">
            <v>0</v>
          </cell>
        </row>
        <row r="5567">
          <cell r="I5567" t="str">
            <v>O.E. 5.1</v>
          </cell>
          <cell r="J5567" t="str">
            <v>Suministro, transporte e instalación de acometida trifásica en 4x(3 No 500 + 1 No 500+ 1 No 1/0 AWG AA8000 90C 600V PE HF LS CT ). Incluye conectores, encintada y demás accesorios necesarios para su correcta instalación y funcionamiento en tuberia EMT 4"</v>
          </cell>
          <cell r="K5567" t="str">
            <v>ml</v>
          </cell>
          <cell r="L5567">
            <v>659764</v>
          </cell>
          <cell r="M5567">
            <v>545202.19891666656</v>
          </cell>
          <cell r="N5567">
            <v>90532.875</v>
          </cell>
          <cell r="O5567">
            <v>21526.643749999999</v>
          </cell>
          <cell r="P5567">
            <v>2502.732</v>
          </cell>
          <cell r="Q5567">
            <v>0</v>
          </cell>
          <cell r="R5567" t="e">
            <v>#N/A</v>
          </cell>
          <cell r="S5567">
            <v>0.5</v>
          </cell>
        </row>
        <row r="5570">
          <cell r="R5570" t="e">
            <v>#N/A</v>
          </cell>
        </row>
        <row r="5571">
          <cell r="R5571" t="e">
            <v>#N/A</v>
          </cell>
        </row>
        <row r="5572">
          <cell r="R5572" t="e">
            <v>#N/A</v>
          </cell>
        </row>
        <row r="5573">
          <cell r="R5573" t="e">
            <v>#N/A</v>
          </cell>
        </row>
        <row r="5574">
          <cell r="R5574" t="e">
            <v>#N/A</v>
          </cell>
        </row>
        <row r="5575">
          <cell r="R5575" t="e">
            <v>#N/A</v>
          </cell>
        </row>
        <row r="5576">
          <cell r="R5576" t="e">
            <v>#N/A</v>
          </cell>
        </row>
        <row r="5577">
          <cell r="R5577" t="e">
            <v>#N/A</v>
          </cell>
        </row>
        <row r="5578">
          <cell r="R5578" t="e">
            <v>#N/A</v>
          </cell>
        </row>
        <row r="5579">
          <cell r="R5579" t="e">
            <v>#N/A</v>
          </cell>
        </row>
        <row r="5580">
          <cell r="R5580" t="e">
            <v>#N/A</v>
          </cell>
        </row>
        <row r="5581">
          <cell r="R5581" t="e">
            <v>#N/A</v>
          </cell>
        </row>
        <row r="5582">
          <cell r="R5582" t="e">
            <v>#N/A</v>
          </cell>
        </row>
        <row r="5583">
          <cell r="R5583" t="e">
            <v>#N/A</v>
          </cell>
        </row>
        <row r="5584">
          <cell r="R5584" t="e">
            <v>#N/A</v>
          </cell>
        </row>
        <row r="5585">
          <cell r="R5585" t="e">
            <v>#N/A</v>
          </cell>
        </row>
        <row r="5595">
          <cell r="M5595">
            <v>0</v>
          </cell>
          <cell r="N5595">
            <v>0</v>
          </cell>
        </row>
        <row r="5596">
          <cell r="M5596">
            <v>0</v>
          </cell>
          <cell r="N5596">
            <v>0</v>
          </cell>
        </row>
        <row r="5613">
          <cell r="M5613">
            <v>0</v>
          </cell>
          <cell r="N5613">
            <v>0</v>
          </cell>
        </row>
        <row r="5630">
          <cell r="I5630" t="str">
            <v>O.E. 5.2</v>
          </cell>
          <cell r="J5630" t="str">
            <v>Suministro, transporte e instalación de acometida trifásica en 3x(3 No 500 + 1 No 500+ 1 No 1/0 AWG AA8000 90C 600V PE HF LS CT ). Incluye conectores, encintada y demás accesorios necesarios para su correcta instalación y funcionamiento en tuberia EMT 4"</v>
          </cell>
          <cell r="K5630" t="str">
            <v>ml</v>
          </cell>
          <cell r="L5630">
            <v>507204</v>
          </cell>
          <cell r="M5630">
            <v>415053.44591666665</v>
          </cell>
          <cell r="N5630">
            <v>72426.3</v>
          </cell>
          <cell r="O5630">
            <v>17221.315000000002</v>
          </cell>
          <cell r="P5630">
            <v>2502.732</v>
          </cell>
          <cell r="Q5630">
            <v>0</v>
          </cell>
          <cell r="R5630" t="e">
            <v>#N/A</v>
          </cell>
          <cell r="S5630">
            <v>0.4</v>
          </cell>
        </row>
        <row r="5633">
          <cell r="R5633" t="e">
            <v>#N/A</v>
          </cell>
        </row>
        <row r="5634">
          <cell r="R5634" t="e">
            <v>#N/A</v>
          </cell>
        </row>
        <row r="5635">
          <cell r="R5635" t="e">
            <v>#N/A</v>
          </cell>
        </row>
        <row r="5636">
          <cell r="R5636" t="e">
            <v>#N/A</v>
          </cell>
        </row>
        <row r="5637">
          <cell r="R5637" t="e">
            <v>#N/A</v>
          </cell>
        </row>
        <row r="5638">
          <cell r="R5638" t="e">
            <v>#N/A</v>
          </cell>
        </row>
        <row r="5639">
          <cell r="R5639" t="e">
            <v>#N/A</v>
          </cell>
        </row>
        <row r="5640">
          <cell r="R5640" t="e">
            <v>#N/A</v>
          </cell>
        </row>
        <row r="5641">
          <cell r="R5641" t="e">
            <v>#N/A</v>
          </cell>
        </row>
        <row r="5642">
          <cell r="R5642" t="e">
            <v>#N/A</v>
          </cell>
        </row>
        <row r="5643">
          <cell r="R5643" t="e">
            <v>#N/A</v>
          </cell>
        </row>
        <row r="5644">
          <cell r="R5644" t="e">
            <v>#N/A</v>
          </cell>
        </row>
        <row r="5645">
          <cell r="R5645" t="e">
            <v>#N/A</v>
          </cell>
        </row>
        <row r="5646">
          <cell r="R5646" t="e">
            <v>#N/A</v>
          </cell>
        </row>
        <row r="5647">
          <cell r="R5647" t="e">
            <v>#N/A</v>
          </cell>
        </row>
        <row r="5648">
          <cell r="R5648" t="e">
            <v>#N/A</v>
          </cell>
        </row>
        <row r="5658">
          <cell r="M5658">
            <v>0</v>
          </cell>
          <cell r="N5658">
            <v>0</v>
          </cell>
        </row>
        <row r="5659">
          <cell r="M5659">
            <v>0</v>
          </cell>
          <cell r="N5659">
            <v>0</v>
          </cell>
        </row>
        <row r="5676">
          <cell r="M5676">
            <v>0</v>
          </cell>
          <cell r="N5676">
            <v>0</v>
          </cell>
        </row>
        <row r="5693">
          <cell r="I5693" t="str">
            <v>O.E. 5.3</v>
          </cell>
          <cell r="J5693" t="str">
            <v>Suministro, transporte e instalación de acometida trifásica en 3 No 300 + 1 No 300+ 1 No 2 AWG AA8000 90C 600V PE HF LS CT ). Incluye conectores, encintada y demás accesorios necesarios para su correcta instalación y funcionamiento en tuberia EMT 4"</v>
          </cell>
          <cell r="K5693" t="str">
            <v>ml</v>
          </cell>
          <cell r="L5693">
            <v>215806</v>
          </cell>
          <cell r="M5693">
            <v>123655.46841666666</v>
          </cell>
          <cell r="N5693">
            <v>72426.3</v>
          </cell>
          <cell r="O5693">
            <v>17221.315000000002</v>
          </cell>
          <cell r="P5693">
            <v>2502.732</v>
          </cell>
          <cell r="Q5693">
            <v>0</v>
          </cell>
          <cell r="R5693" t="e">
            <v>#N/A</v>
          </cell>
          <cell r="S5693">
            <v>0.4</v>
          </cell>
        </row>
        <row r="5696">
          <cell r="R5696" t="e">
            <v>#N/A</v>
          </cell>
        </row>
        <row r="5697">
          <cell r="R5697" t="e">
            <v>#N/A</v>
          </cell>
        </row>
        <row r="5698">
          <cell r="R5698" t="e">
            <v>#N/A</v>
          </cell>
        </row>
        <row r="5699">
          <cell r="R5699" t="e">
            <v>#N/A</v>
          </cell>
        </row>
        <row r="5700">
          <cell r="R5700" t="e">
            <v>#N/A</v>
          </cell>
        </row>
        <row r="5701">
          <cell r="R5701" t="e">
            <v>#N/A</v>
          </cell>
        </row>
        <row r="5702">
          <cell r="R5702" t="e">
            <v>#N/A</v>
          </cell>
        </row>
        <row r="5703">
          <cell r="R5703" t="e">
            <v>#N/A</v>
          </cell>
        </row>
        <row r="5704">
          <cell r="R5704" t="e">
            <v>#N/A</v>
          </cell>
        </row>
        <row r="5705">
          <cell r="R5705" t="e">
            <v>#N/A</v>
          </cell>
        </row>
        <row r="5706">
          <cell r="R5706" t="e">
            <v>#N/A</v>
          </cell>
        </row>
        <row r="5707">
          <cell r="R5707" t="e">
            <v>#N/A</v>
          </cell>
        </row>
        <row r="5708">
          <cell r="R5708" t="e">
            <v>#N/A</v>
          </cell>
        </row>
        <row r="5709">
          <cell r="R5709" t="e">
            <v>#N/A</v>
          </cell>
        </row>
        <row r="5710">
          <cell r="R5710" t="e">
            <v>#N/A</v>
          </cell>
        </row>
        <row r="5711">
          <cell r="R5711" t="e">
            <v>#N/A</v>
          </cell>
        </row>
        <row r="5721">
          <cell r="M5721">
            <v>0</v>
          </cell>
          <cell r="N5721">
            <v>0</v>
          </cell>
        </row>
        <row r="5722">
          <cell r="M5722">
            <v>0</v>
          </cell>
          <cell r="N5722">
            <v>0</v>
          </cell>
        </row>
        <row r="5739">
          <cell r="M5739">
            <v>0</v>
          </cell>
          <cell r="N5739">
            <v>0</v>
          </cell>
        </row>
        <row r="5756">
          <cell r="I5756" t="str">
            <v>O.E. 5.30</v>
          </cell>
          <cell r="J5756" t="str">
            <v>Suministro, transporte e instalación de acometida trifásica en 3 No 4/0 + 1 No 4/0+ 1 No 4 AWG AA8000 90C 600V PE HF LS CT ). Incluye conectores, encintada y demás accesorios necesarios para su correcta instalación y funcionamiento en tuberia EMT 3"</v>
          </cell>
          <cell r="K5756" t="str">
            <v>ml</v>
          </cell>
          <cell r="L5756">
            <v>218249</v>
          </cell>
          <cell r="M5756">
            <v>126098.18538333332</v>
          </cell>
          <cell r="N5756">
            <v>72426.3</v>
          </cell>
          <cell r="O5756">
            <v>17221.315000000002</v>
          </cell>
          <cell r="P5756">
            <v>2502.732</v>
          </cell>
          <cell r="Q5756">
            <v>0</v>
          </cell>
          <cell r="R5756" t="e">
            <v>#REF!</v>
          </cell>
          <cell r="S5756">
            <v>0.4</v>
          </cell>
        </row>
        <row r="5759">
          <cell r="R5759" t="e">
            <v>#REF!</v>
          </cell>
        </row>
        <row r="5760">
          <cell r="R5760" t="e">
            <v>#REF!</v>
          </cell>
        </row>
        <row r="5761">
          <cell r="R5761" t="e">
            <v>#REF!</v>
          </cell>
        </row>
        <row r="5762">
          <cell r="R5762" t="e">
            <v>#REF!</v>
          </cell>
        </row>
        <row r="5763">
          <cell r="R5763" t="e">
            <v>#REF!</v>
          </cell>
        </row>
        <row r="5764">
          <cell r="R5764" t="e">
            <v>#REF!</v>
          </cell>
        </row>
        <row r="5765">
          <cell r="R5765" t="e">
            <v>#REF!</v>
          </cell>
        </row>
        <row r="5766">
          <cell r="R5766" t="e">
            <v>#REF!</v>
          </cell>
        </row>
        <row r="5767">
          <cell r="R5767" t="e">
            <v>#REF!</v>
          </cell>
        </row>
        <row r="5768">
          <cell r="R5768" t="e">
            <v>#REF!</v>
          </cell>
        </row>
        <row r="5769">
          <cell r="R5769" t="e">
            <v>#REF!</v>
          </cell>
        </row>
        <row r="5770">
          <cell r="R5770" t="e">
            <v>#REF!</v>
          </cell>
        </row>
        <row r="5771">
          <cell r="R5771" t="e">
            <v>#REF!</v>
          </cell>
        </row>
        <row r="5772">
          <cell r="R5772" t="e">
            <v>#REF!</v>
          </cell>
        </row>
        <row r="5773">
          <cell r="R5773" t="e">
            <v>#REF!</v>
          </cell>
        </row>
        <row r="5774">
          <cell r="R5774" t="e">
            <v>#REF!</v>
          </cell>
        </row>
        <row r="5784">
          <cell r="M5784">
            <v>0</v>
          </cell>
          <cell r="N5784">
            <v>0</v>
          </cell>
        </row>
        <row r="5785">
          <cell r="M5785">
            <v>0</v>
          </cell>
          <cell r="N5785">
            <v>0</v>
          </cell>
        </row>
        <row r="5802">
          <cell r="M5802">
            <v>0</v>
          </cell>
          <cell r="N5802">
            <v>0</v>
          </cell>
        </row>
        <row r="5821">
          <cell r="I5821" t="str">
            <v>O.E. 5.4</v>
          </cell>
          <cell r="J5821" t="str">
            <v>Suministro, transporte e instalación de acometida trifásica en 3 No 2/0 + 1 No 2/0+ 1 No 4 AWG AA8000 90C 600V PE HF LS CT ). Incluye conectores, encintada y demás accesorios necesarios para su correcta instalación y funcionamiento en tuberia EMT 3"</v>
          </cell>
          <cell r="K5821" t="str">
            <v>ml</v>
          </cell>
          <cell r="L5821">
            <v>209667</v>
          </cell>
          <cell r="M5821">
            <v>117516.61938333332</v>
          </cell>
          <cell r="N5821">
            <v>72426.3</v>
          </cell>
          <cell r="O5821">
            <v>17221.315000000002</v>
          </cell>
          <cell r="P5821">
            <v>2502.732</v>
          </cell>
          <cell r="Q5821">
            <v>0</v>
          </cell>
          <cell r="R5821" t="e">
            <v>#REF!</v>
          </cell>
          <cell r="S5821">
            <v>0.4</v>
          </cell>
        </row>
        <row r="5824">
          <cell r="R5824" t="e">
            <v>#REF!</v>
          </cell>
        </row>
        <row r="5825">
          <cell r="R5825" t="e">
            <v>#REF!</v>
          </cell>
        </row>
        <row r="5826">
          <cell r="R5826" t="e">
            <v>#REF!</v>
          </cell>
        </row>
        <row r="5827">
          <cell r="R5827" t="e">
            <v>#REF!</v>
          </cell>
        </row>
        <row r="5828">
          <cell r="R5828" t="e">
            <v>#REF!</v>
          </cell>
        </row>
        <row r="5829">
          <cell r="R5829" t="e">
            <v>#REF!</v>
          </cell>
        </row>
        <row r="5830">
          <cell r="R5830" t="e">
            <v>#REF!</v>
          </cell>
        </row>
        <row r="5831">
          <cell r="R5831" t="e">
            <v>#REF!</v>
          </cell>
        </row>
        <row r="5832">
          <cell r="R5832" t="e">
            <v>#REF!</v>
          </cell>
        </row>
        <row r="5833">
          <cell r="R5833" t="e">
            <v>#REF!</v>
          </cell>
        </row>
        <row r="5834">
          <cell r="R5834" t="e">
            <v>#REF!</v>
          </cell>
        </row>
        <row r="5835">
          <cell r="R5835" t="e">
            <v>#REF!</v>
          </cell>
        </row>
        <row r="5836">
          <cell r="R5836" t="e">
            <v>#REF!</v>
          </cell>
        </row>
        <row r="5837">
          <cell r="R5837" t="e">
            <v>#REF!</v>
          </cell>
        </row>
        <row r="5838">
          <cell r="R5838" t="e">
            <v>#REF!</v>
          </cell>
        </row>
        <row r="5839">
          <cell r="R5839" t="e">
            <v>#REF!</v>
          </cell>
        </row>
        <row r="5849">
          <cell r="M5849">
            <v>0</v>
          </cell>
          <cell r="N5849">
            <v>0</v>
          </cell>
        </row>
        <row r="5850">
          <cell r="M5850">
            <v>0</v>
          </cell>
          <cell r="N5850">
            <v>0</v>
          </cell>
        </row>
        <row r="5867">
          <cell r="M5867">
            <v>0</v>
          </cell>
          <cell r="N5867">
            <v>0</v>
          </cell>
        </row>
        <row r="5884">
          <cell r="I5884" t="str">
            <v>O.E. 5.5</v>
          </cell>
          <cell r="J5884" t="str">
            <v>Suministro, transporte e instalación de acometida trifásica en 3 No 1/0 + 1 No 1/0+ 1 No 6 AWG AA8000 90C 600V PE HF LS CT ). Incluye conectores, encintada y demás accesorios necesarios para su correcta instalación y funcionamiento en tuberia EMT 2"</v>
          </cell>
          <cell r="K5884" t="str">
            <v>ml</v>
          </cell>
          <cell r="L5884">
            <v>149360</v>
          </cell>
          <cell r="M5884">
            <v>79621.838916666689</v>
          </cell>
          <cell r="N5884">
            <v>54319.724999999999</v>
          </cell>
          <cell r="O5884">
            <v>12915.98625</v>
          </cell>
          <cell r="P5884">
            <v>2502.732</v>
          </cell>
          <cell r="Q5884">
            <v>0</v>
          </cell>
          <cell r="R5884" t="e">
            <v>#REF!</v>
          </cell>
          <cell r="S5884">
            <v>0.3</v>
          </cell>
        </row>
        <row r="5887">
          <cell r="R5887" t="e">
            <v>#REF!</v>
          </cell>
        </row>
        <row r="5888">
          <cell r="R5888" t="e">
            <v>#REF!</v>
          </cell>
        </row>
        <row r="5889">
          <cell r="R5889" t="e">
            <v>#REF!</v>
          </cell>
        </row>
        <row r="5890">
          <cell r="R5890" t="e">
            <v>#REF!</v>
          </cell>
        </row>
        <row r="5891">
          <cell r="R5891" t="e">
            <v>#REF!</v>
          </cell>
        </row>
        <row r="5892">
          <cell r="R5892" t="e">
            <v>#REF!</v>
          </cell>
        </row>
        <row r="5893">
          <cell r="R5893" t="e">
            <v>#REF!</v>
          </cell>
        </row>
        <row r="5894">
          <cell r="R5894" t="e">
            <v>#REF!</v>
          </cell>
        </row>
        <row r="5895">
          <cell r="R5895" t="e">
            <v>#REF!</v>
          </cell>
        </row>
        <row r="5896">
          <cell r="R5896" t="e">
            <v>#REF!</v>
          </cell>
        </row>
        <row r="5897">
          <cell r="R5897" t="e">
            <v>#REF!</v>
          </cell>
        </row>
        <row r="5898">
          <cell r="R5898" t="e">
            <v>#REF!</v>
          </cell>
        </row>
        <row r="5899">
          <cell r="R5899" t="e">
            <v>#REF!</v>
          </cell>
        </row>
        <row r="5900">
          <cell r="R5900" t="e">
            <v>#REF!</v>
          </cell>
        </row>
        <row r="5901">
          <cell r="R5901" t="e">
            <v>#REF!</v>
          </cell>
        </row>
        <row r="5902">
          <cell r="R5902" t="e">
            <v>#REF!</v>
          </cell>
        </row>
        <row r="5912">
          <cell r="M5912">
            <v>0</v>
          </cell>
          <cell r="N5912">
            <v>0</v>
          </cell>
        </row>
        <row r="5913">
          <cell r="M5913">
            <v>0</v>
          </cell>
          <cell r="N5913">
            <v>0</v>
          </cell>
        </row>
        <row r="5930">
          <cell r="M5930">
            <v>0</v>
          </cell>
          <cell r="N5930">
            <v>0</v>
          </cell>
        </row>
        <row r="5947">
          <cell r="I5947" t="str">
            <v>O.E. 5.6</v>
          </cell>
          <cell r="J5947" t="str">
            <v>Suministro, transporte e instalación de acometida trifásica en 3 No 2 + 1 No 2 + 1 No 6 AWG AA8000 90C 600V PE HF LS CT ). Incluye conectores, encintada y demás accesorios necesarios para su correcta instalación y funcionamiento en tuberia EMT 11/2"</v>
          </cell>
          <cell r="K5947" t="str">
            <v>ml</v>
          </cell>
          <cell r="L5947">
            <v>136997</v>
          </cell>
          <cell r="M5947">
            <v>67258.103849999985</v>
          </cell>
          <cell r="N5947">
            <v>54319.724999999999</v>
          </cell>
          <cell r="O5947">
            <v>12915.98625</v>
          </cell>
          <cell r="P5947">
            <v>2502.732</v>
          </cell>
          <cell r="Q5947">
            <v>0</v>
          </cell>
          <cell r="R5947" t="e">
            <v>#REF!</v>
          </cell>
          <cell r="S5947">
            <v>0.3</v>
          </cell>
        </row>
        <row r="5950">
          <cell r="R5950" t="e">
            <v>#REF!</v>
          </cell>
        </row>
        <row r="5951">
          <cell r="R5951" t="e">
            <v>#REF!</v>
          </cell>
        </row>
        <row r="5952">
          <cell r="R5952" t="e">
            <v>#REF!</v>
          </cell>
        </row>
        <row r="5953">
          <cell r="R5953" t="e">
            <v>#REF!</v>
          </cell>
        </row>
        <row r="5954">
          <cell r="R5954" t="e">
            <v>#REF!</v>
          </cell>
        </row>
        <row r="5955">
          <cell r="R5955" t="e">
            <v>#REF!</v>
          </cell>
        </row>
        <row r="5956">
          <cell r="R5956" t="e">
            <v>#REF!</v>
          </cell>
        </row>
        <row r="5957">
          <cell r="R5957" t="e">
            <v>#REF!</v>
          </cell>
        </row>
        <row r="5958">
          <cell r="R5958" t="e">
            <v>#REF!</v>
          </cell>
        </row>
        <row r="5959">
          <cell r="R5959" t="e">
            <v>#REF!</v>
          </cell>
        </row>
        <row r="5960">
          <cell r="R5960" t="e">
            <v>#REF!</v>
          </cell>
        </row>
        <row r="5961">
          <cell r="R5961" t="e">
            <v>#REF!</v>
          </cell>
        </row>
        <row r="5962">
          <cell r="R5962" t="e">
            <v>#REF!</v>
          </cell>
        </row>
        <row r="5963">
          <cell r="R5963" t="e">
            <v>#REF!</v>
          </cell>
        </row>
        <row r="5964">
          <cell r="R5964" t="e">
            <v>#REF!</v>
          </cell>
        </row>
        <row r="5965">
          <cell r="R5965" t="e">
            <v>#REF!</v>
          </cell>
        </row>
        <row r="5975">
          <cell r="M5975">
            <v>0</v>
          </cell>
          <cell r="N5975">
            <v>0</v>
          </cell>
        </row>
        <row r="5976">
          <cell r="M5976">
            <v>0</v>
          </cell>
          <cell r="N5976">
            <v>0</v>
          </cell>
        </row>
        <row r="5993">
          <cell r="M5993">
            <v>0</v>
          </cell>
          <cell r="N5993">
            <v>0</v>
          </cell>
        </row>
        <row r="6010">
          <cell r="I6010" t="str">
            <v>O.E. 5.7</v>
          </cell>
          <cell r="J6010" t="str">
            <v>Suministro, transporte e instalación de acometida trifásica en 3 No 4 + 1 No 4 + 1 No 6 AWG AA8000 90C 600V PE HF LS CT ). Incluye conectores, encintada y demás accesorios necesarios para su correcta instalación y funcionamiento en tuberia EMT 11/4"</v>
          </cell>
          <cell r="K6010" t="str">
            <v>ml</v>
          </cell>
          <cell r="L6010">
            <v>126828</v>
          </cell>
          <cell r="M6010">
            <v>57089.744249999989</v>
          </cell>
          <cell r="N6010">
            <v>54319.724999999999</v>
          </cell>
          <cell r="O6010">
            <v>12915.98625</v>
          </cell>
          <cell r="P6010">
            <v>2502.732</v>
          </cell>
          <cell r="Q6010">
            <v>0</v>
          </cell>
          <cell r="R6010" t="e">
            <v>#REF!</v>
          </cell>
          <cell r="S6010">
            <v>0.3</v>
          </cell>
        </row>
        <row r="6013">
          <cell r="R6013" t="e">
            <v>#REF!</v>
          </cell>
        </row>
        <row r="6014">
          <cell r="R6014" t="e">
            <v>#REF!</v>
          </cell>
        </row>
        <row r="6015">
          <cell r="R6015" t="e">
            <v>#REF!</v>
          </cell>
        </row>
        <row r="6016">
          <cell r="R6016" t="e">
            <v>#REF!</v>
          </cell>
        </row>
        <row r="6017">
          <cell r="R6017" t="e">
            <v>#REF!</v>
          </cell>
        </row>
        <row r="6018">
          <cell r="R6018" t="e">
            <v>#REF!</v>
          </cell>
        </row>
        <row r="6019">
          <cell r="R6019" t="e">
            <v>#REF!</v>
          </cell>
        </row>
        <row r="6020">
          <cell r="R6020" t="e">
            <v>#REF!</v>
          </cell>
        </row>
        <row r="6021">
          <cell r="R6021" t="e">
            <v>#REF!</v>
          </cell>
        </row>
        <row r="6022">
          <cell r="R6022" t="e">
            <v>#REF!</v>
          </cell>
        </row>
        <row r="6023">
          <cell r="R6023" t="e">
            <v>#REF!</v>
          </cell>
        </row>
        <row r="6024">
          <cell r="R6024" t="e">
            <v>#REF!</v>
          </cell>
        </row>
        <row r="6025">
          <cell r="R6025" t="e">
            <v>#REF!</v>
          </cell>
        </row>
        <row r="6026">
          <cell r="R6026" t="e">
            <v>#REF!</v>
          </cell>
        </row>
        <row r="6027">
          <cell r="R6027" t="e">
            <v>#REF!</v>
          </cell>
        </row>
        <row r="6028">
          <cell r="R6028" t="e">
            <v>#REF!</v>
          </cell>
        </row>
        <row r="6038">
          <cell r="M6038">
            <v>0</v>
          </cell>
          <cell r="N6038">
            <v>0</v>
          </cell>
        </row>
        <row r="6039">
          <cell r="M6039">
            <v>0</v>
          </cell>
          <cell r="N6039">
            <v>0</v>
          </cell>
        </row>
        <row r="6056">
          <cell r="M6056">
            <v>0</v>
          </cell>
          <cell r="N6056">
            <v>0</v>
          </cell>
        </row>
        <row r="6073">
          <cell r="I6073" t="str">
            <v>O.E. 5.8</v>
          </cell>
          <cell r="J6073" t="str">
            <v>Suministro, transporte e instalación de acometida trifásica en 3 No 6 + 1 No 6 + 1 No 6 AWG AA8000 90C 600V PE HF LS CT ). Incluye conectores, encintada y demás accesorios necesarios para su correcta instalación y funcionamiento en tuberia EMT 1"</v>
          </cell>
          <cell r="K6073" t="str">
            <v>ml</v>
          </cell>
          <cell r="L6073">
            <v>100937</v>
          </cell>
          <cell r="M6073">
            <v>42404.890383333332</v>
          </cell>
          <cell r="N6073">
            <v>45266.4375</v>
          </cell>
          <cell r="O6073">
            <v>10763.321875</v>
          </cell>
          <cell r="P6073">
            <v>2502.732</v>
          </cell>
          <cell r="Q6073">
            <v>0</v>
          </cell>
          <cell r="R6073" t="e">
            <v>#REF!</v>
          </cell>
          <cell r="S6073">
            <v>0.25</v>
          </cell>
        </row>
        <row r="6076">
          <cell r="R6076" t="e">
            <v>#REF!</v>
          </cell>
        </row>
        <row r="6077">
          <cell r="R6077" t="e">
            <v>#REF!</v>
          </cell>
        </row>
        <row r="6078">
          <cell r="R6078" t="e">
            <v>#REF!</v>
          </cell>
        </row>
        <row r="6079">
          <cell r="R6079" t="e">
            <v>#REF!</v>
          </cell>
        </row>
        <row r="6080">
          <cell r="R6080" t="e">
            <v>#REF!</v>
          </cell>
        </row>
        <row r="6081">
          <cell r="R6081" t="e">
            <v>#REF!</v>
          </cell>
        </row>
        <row r="6082">
          <cell r="R6082" t="e">
            <v>#REF!</v>
          </cell>
        </row>
        <row r="6083">
          <cell r="R6083" t="e">
            <v>#REF!</v>
          </cell>
        </row>
        <row r="6084">
          <cell r="R6084" t="e">
            <v>#REF!</v>
          </cell>
        </row>
        <row r="6085">
          <cell r="R6085" t="e">
            <v>#REF!</v>
          </cell>
        </row>
        <row r="6086">
          <cell r="R6086" t="e">
            <v>#REF!</v>
          </cell>
        </row>
        <row r="6087">
          <cell r="R6087" t="e">
            <v>#REF!</v>
          </cell>
        </row>
        <row r="6088">
          <cell r="R6088" t="e">
            <v>#REF!</v>
          </cell>
        </row>
        <row r="6089">
          <cell r="R6089" t="e">
            <v>#REF!</v>
          </cell>
        </row>
        <row r="6090">
          <cell r="R6090" t="e">
            <v>#REF!</v>
          </cell>
        </row>
        <row r="6091">
          <cell r="R6091" t="e">
            <v>#REF!</v>
          </cell>
        </row>
        <row r="6101">
          <cell r="M6101">
            <v>0</v>
          </cell>
          <cell r="N6101">
            <v>0</v>
          </cell>
        </row>
        <row r="6102">
          <cell r="M6102">
            <v>0</v>
          </cell>
          <cell r="N6102">
            <v>0</v>
          </cell>
        </row>
        <row r="6119">
          <cell r="M6119">
            <v>0</v>
          </cell>
          <cell r="N6119">
            <v>0</v>
          </cell>
        </row>
        <row r="6136">
          <cell r="I6136" t="str">
            <v>O.E. 5.9</v>
          </cell>
          <cell r="J6136" t="str">
            <v>Suministro, transporte e instalación de acometida trifásica en 3 No 10+ 1 No 10 + 1 No 10 AWG THHN/THWN. Incluye conectores, encintada y demás accesorios necesarios para su correcta instalación y funcionamiento  en tuberia EMT 1" con accesorios</v>
          </cell>
          <cell r="K6136" t="str">
            <v>ml</v>
          </cell>
          <cell r="L6136">
            <v>39150</v>
          </cell>
          <cell r="M6136">
            <v>29176.566766666663</v>
          </cell>
          <cell r="N6136">
            <v>6035.5249999999996</v>
          </cell>
          <cell r="O6136">
            <v>1435.1095833333331</v>
          </cell>
          <cell r="P6136">
            <v>2502.732</v>
          </cell>
          <cell r="Q6136">
            <v>0</v>
          </cell>
          <cell r="R6136" t="e">
            <v>#N/A</v>
          </cell>
          <cell r="S6136">
            <v>3.3333333333333333E-2</v>
          </cell>
        </row>
        <row r="6139">
          <cell r="R6139" t="e">
            <v>#N/A</v>
          </cell>
        </row>
        <row r="6140">
          <cell r="R6140" t="e">
            <v>#N/A</v>
          </cell>
        </row>
        <row r="6141">
          <cell r="R6141" t="e">
            <v>#N/A</v>
          </cell>
        </row>
        <row r="6142">
          <cell r="R6142" t="e">
            <v>#N/A</v>
          </cell>
        </row>
        <row r="6143">
          <cell r="R6143" t="e">
            <v>#N/A</v>
          </cell>
        </row>
        <row r="6144">
          <cell r="R6144" t="e">
            <v>#N/A</v>
          </cell>
        </row>
        <row r="6145">
          <cell r="R6145" t="e">
            <v>#N/A</v>
          </cell>
        </row>
        <row r="6146">
          <cell r="R6146" t="e">
            <v>#N/A</v>
          </cell>
        </row>
        <row r="6147">
          <cell r="R6147" t="e">
            <v>#N/A</v>
          </cell>
        </row>
        <row r="6148">
          <cell r="R6148" t="e">
            <v>#N/A</v>
          </cell>
        </row>
        <row r="6149">
          <cell r="R6149" t="e">
            <v>#N/A</v>
          </cell>
        </row>
        <row r="6150">
          <cell r="R6150" t="e">
            <v>#N/A</v>
          </cell>
        </row>
        <row r="6151">
          <cell r="R6151" t="e">
            <v>#N/A</v>
          </cell>
        </row>
        <row r="6152">
          <cell r="R6152" t="e">
            <v>#N/A</v>
          </cell>
        </row>
        <row r="6153">
          <cell r="R6153" t="e">
            <v>#N/A</v>
          </cell>
        </row>
        <row r="6154">
          <cell r="R6154" t="e">
            <v>#N/A</v>
          </cell>
        </row>
        <row r="6164">
          <cell r="M6164">
            <v>0</v>
          </cell>
          <cell r="N6164">
            <v>0</v>
          </cell>
        </row>
        <row r="6165">
          <cell r="M6165">
            <v>0</v>
          </cell>
          <cell r="N6165">
            <v>0</v>
          </cell>
        </row>
        <row r="6182">
          <cell r="M6182">
            <v>0</v>
          </cell>
          <cell r="N6182">
            <v>0</v>
          </cell>
        </row>
        <row r="6199">
          <cell r="I6199" t="str">
            <v>O.E. 5.10</v>
          </cell>
          <cell r="J6199" t="str">
            <v>Suministro, transporte e instalación de acometida trifásica en 3 No 4 + 1 No 4+ 1 No 8 AWG THHN/THWN. Incluye conectores, encintada y demás accesorios necesarios para su correcta instalación y funcionamiento  en tuberia EMT 11/4" con accesorios</v>
          </cell>
          <cell r="K6199" t="str">
            <v>ml</v>
          </cell>
          <cell r="L6199">
            <v>121264</v>
          </cell>
          <cell r="M6199">
            <v>73937.008600000016</v>
          </cell>
          <cell r="N6199">
            <v>36213.15</v>
          </cell>
          <cell r="O6199">
            <v>8610.6575000000012</v>
          </cell>
          <cell r="P6199">
            <v>2502.732</v>
          </cell>
          <cell r="Q6199">
            <v>0</v>
          </cell>
          <cell r="R6199" t="e">
            <v>#N/A</v>
          </cell>
          <cell r="S6199">
            <v>0.2</v>
          </cell>
        </row>
        <row r="6202">
          <cell r="R6202" t="e">
            <v>#N/A</v>
          </cell>
        </row>
        <row r="6203">
          <cell r="R6203" t="e">
            <v>#N/A</v>
          </cell>
        </row>
        <row r="6204">
          <cell r="R6204" t="e">
            <v>#N/A</v>
          </cell>
        </row>
        <row r="6205">
          <cell r="R6205" t="e">
            <v>#N/A</v>
          </cell>
        </row>
        <row r="6206">
          <cell r="R6206" t="e">
            <v>#N/A</v>
          </cell>
        </row>
        <row r="6207">
          <cell r="R6207" t="e">
            <v>#N/A</v>
          </cell>
        </row>
        <row r="6208">
          <cell r="R6208" t="e">
            <v>#N/A</v>
          </cell>
        </row>
        <row r="6209">
          <cell r="R6209" t="e">
            <v>#N/A</v>
          </cell>
        </row>
        <row r="6210">
          <cell r="R6210" t="e">
            <v>#N/A</v>
          </cell>
        </row>
        <row r="6211">
          <cell r="R6211" t="e">
            <v>#N/A</v>
          </cell>
        </row>
        <row r="6212">
          <cell r="R6212" t="e">
            <v>#N/A</v>
          </cell>
        </row>
        <row r="6213">
          <cell r="R6213" t="e">
            <v>#N/A</v>
          </cell>
        </row>
        <row r="6214">
          <cell r="R6214" t="e">
            <v>#N/A</v>
          </cell>
        </row>
        <row r="6215">
          <cell r="R6215" t="e">
            <v>#N/A</v>
          </cell>
        </row>
        <row r="6216">
          <cell r="R6216" t="e">
            <v>#N/A</v>
          </cell>
        </row>
        <row r="6217">
          <cell r="R6217" t="e">
            <v>#N/A</v>
          </cell>
        </row>
        <row r="6227">
          <cell r="M6227">
            <v>0</v>
          </cell>
          <cell r="N6227">
            <v>0</v>
          </cell>
        </row>
        <row r="6228">
          <cell r="M6228">
            <v>0</v>
          </cell>
          <cell r="N6228">
            <v>0</v>
          </cell>
        </row>
        <row r="6245">
          <cell r="M6245">
            <v>0</v>
          </cell>
          <cell r="N6245">
            <v>0</v>
          </cell>
        </row>
        <row r="6326">
          <cell r="I6326" t="str">
            <v>O.E. 6.1</v>
          </cell>
          <cell r="J6326" t="str">
            <v>Suministro, transporte e instalación de tablero de 12 circuitos trifásico con espacio para totalizador tipo NTQ-424TSQ,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v>
          </cell>
          <cell r="K6326" t="str">
            <v>un</v>
          </cell>
          <cell r="L6326">
            <v>376798</v>
          </cell>
          <cell r="M6326">
            <v>279235.88</v>
          </cell>
          <cell r="N6326">
            <v>90532.875</v>
          </cell>
          <cell r="O6326">
            <v>4526.6437500000002</v>
          </cell>
          <cell r="P6326">
            <v>2502.732</v>
          </cell>
          <cell r="Q6326">
            <v>0</v>
          </cell>
          <cell r="R6326" t="e">
            <v>#REF!</v>
          </cell>
          <cell r="S6326">
            <v>0.5</v>
          </cell>
        </row>
        <row r="6329">
          <cell r="R6329" t="e">
            <v>#REF!</v>
          </cell>
        </row>
        <row r="6330">
          <cell r="R6330" t="e">
            <v>#REF!</v>
          </cell>
        </row>
        <row r="6331">
          <cell r="R6331" t="e">
            <v>#REF!</v>
          </cell>
        </row>
        <row r="6332">
          <cell r="R6332" t="e">
            <v>#REF!</v>
          </cell>
        </row>
        <row r="6333">
          <cell r="R6333" t="e">
            <v>#REF!</v>
          </cell>
        </row>
        <row r="6334">
          <cell r="R6334" t="e">
            <v>#REF!</v>
          </cell>
        </row>
        <row r="6335">
          <cell r="R6335" t="e">
            <v>#REF!</v>
          </cell>
        </row>
        <row r="6336">
          <cell r="R6336" t="e">
            <v>#REF!</v>
          </cell>
        </row>
        <row r="6337">
          <cell r="R6337" t="e">
            <v>#REF!</v>
          </cell>
        </row>
        <row r="6338">
          <cell r="R6338" t="e">
            <v>#REF!</v>
          </cell>
        </row>
        <row r="6339">
          <cell r="R6339" t="e">
            <v>#REF!</v>
          </cell>
        </row>
        <row r="6340">
          <cell r="R6340" t="e">
            <v>#REF!</v>
          </cell>
        </row>
        <row r="6341">
          <cell r="R6341" t="e">
            <v>#REF!</v>
          </cell>
        </row>
        <row r="6342">
          <cell r="R6342" t="e">
            <v>#REF!</v>
          </cell>
        </row>
        <row r="6343">
          <cell r="R6343" t="e">
            <v>#REF!</v>
          </cell>
        </row>
        <row r="6344">
          <cell r="R6344" t="e">
            <v>#REF!</v>
          </cell>
        </row>
        <row r="6372">
          <cell r="I6372">
            <v>0</v>
          </cell>
          <cell r="J6372">
            <v>0</v>
          </cell>
          <cell r="K6372">
            <v>0</v>
          </cell>
          <cell r="L6372">
            <v>0</v>
          </cell>
        </row>
        <row r="6389">
          <cell r="I6389" t="str">
            <v>O.E. 6.2</v>
          </cell>
          <cell r="J6389" t="str">
            <v>Suministro, transporte e instalación de tablero de 36 circuitos trifásico con espacio para totalizador tipo NTQ-424TSQ,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v>
          </cell>
          <cell r="K6389" t="str">
            <v>un</v>
          </cell>
          <cell r="L6389">
            <v>609408</v>
          </cell>
          <cell r="M6389">
            <v>492833.74</v>
          </cell>
          <cell r="N6389">
            <v>108639.45</v>
          </cell>
          <cell r="O6389">
            <v>5431.9724999999999</v>
          </cell>
          <cell r="P6389">
            <v>2502.732</v>
          </cell>
          <cell r="Q6389">
            <v>0</v>
          </cell>
          <cell r="R6389" t="e">
            <v>#N/A</v>
          </cell>
          <cell r="S6389">
            <v>0.6</v>
          </cell>
        </row>
        <row r="6392">
          <cell r="R6392" t="e">
            <v>#N/A</v>
          </cell>
        </row>
        <row r="6393">
          <cell r="R6393" t="e">
            <v>#N/A</v>
          </cell>
        </row>
        <row r="6394">
          <cell r="R6394" t="e">
            <v>#N/A</v>
          </cell>
        </row>
        <row r="6395">
          <cell r="R6395" t="e">
            <v>#N/A</v>
          </cell>
        </row>
        <row r="6396">
          <cell r="R6396" t="e">
            <v>#N/A</v>
          </cell>
        </row>
        <row r="6397">
          <cell r="R6397" t="e">
            <v>#N/A</v>
          </cell>
        </row>
        <row r="6398">
          <cell r="R6398" t="e">
            <v>#N/A</v>
          </cell>
        </row>
        <row r="6399">
          <cell r="R6399" t="e">
            <v>#N/A</v>
          </cell>
        </row>
        <row r="6400">
          <cell r="R6400" t="e">
            <v>#N/A</v>
          </cell>
        </row>
        <row r="6401">
          <cell r="R6401" t="e">
            <v>#N/A</v>
          </cell>
        </row>
        <row r="6402">
          <cell r="R6402" t="e">
            <v>#N/A</v>
          </cell>
        </row>
        <row r="6403">
          <cell r="R6403" t="e">
            <v>#N/A</v>
          </cell>
        </row>
        <row r="6404">
          <cell r="R6404" t="e">
            <v>#N/A</v>
          </cell>
        </row>
        <row r="6405">
          <cell r="R6405" t="e">
            <v>#N/A</v>
          </cell>
        </row>
        <row r="6406">
          <cell r="R6406" t="e">
            <v>#N/A</v>
          </cell>
        </row>
        <row r="6407">
          <cell r="R6407" t="e">
            <v>#N/A</v>
          </cell>
        </row>
        <row r="6435">
          <cell r="I6435">
            <v>0</v>
          </cell>
          <cell r="J6435">
            <v>0</v>
          </cell>
          <cell r="K6435">
            <v>0</v>
          </cell>
          <cell r="L6435">
            <v>0</v>
          </cell>
        </row>
        <row r="6452">
          <cell r="I6452" t="str">
            <v>O.E. 6.3</v>
          </cell>
          <cell r="J6452" t="str">
            <v>Suministro, transporte e instalación de tablero de 42 circuitos trifásico con espacio para totalizador tipo NTQ-424TSQ, 5H,225 Amperios, 208/120 voltios, lamina de lamina cold rolled calibre 18, pintura en polvo de aplicación electrostática, tipo epoxipoliéster, barraje en cobre electrolítico 99% de pureza, barras de neutro y tierra, para interruptores tipo QUICK-LAG. Incluye puerta bisagrada, chapa con llave, tarjetero, obra civil,  botada de escombros y demás accesorios necesarios para su correcta instalación. Certificación RETIE y UL 67.</v>
          </cell>
          <cell r="K6452" t="str">
            <v>un</v>
          </cell>
          <cell r="L6452">
            <v>734931</v>
          </cell>
          <cell r="M6452">
            <v>618357.31999999995</v>
          </cell>
          <cell r="N6452">
            <v>108639.45</v>
          </cell>
          <cell r="O6452">
            <v>5431.9724999999999</v>
          </cell>
          <cell r="P6452">
            <v>2502.732</v>
          </cell>
          <cell r="Q6452">
            <v>0</v>
          </cell>
          <cell r="R6452" t="e">
            <v>#N/A</v>
          </cell>
          <cell r="S6452">
            <v>0.6</v>
          </cell>
        </row>
        <row r="6455">
          <cell r="R6455" t="e">
            <v>#N/A</v>
          </cell>
        </row>
        <row r="6456">
          <cell r="R6456" t="e">
            <v>#N/A</v>
          </cell>
        </row>
        <row r="6457">
          <cell r="R6457" t="e">
            <v>#N/A</v>
          </cell>
        </row>
        <row r="6458">
          <cell r="R6458" t="e">
            <v>#N/A</v>
          </cell>
        </row>
        <row r="6459">
          <cell r="R6459" t="e">
            <v>#N/A</v>
          </cell>
        </row>
        <row r="6460">
          <cell r="R6460" t="e">
            <v>#N/A</v>
          </cell>
        </row>
        <row r="6461">
          <cell r="R6461" t="e">
            <v>#N/A</v>
          </cell>
        </row>
        <row r="6462">
          <cell r="R6462" t="e">
            <v>#N/A</v>
          </cell>
        </row>
        <row r="6463">
          <cell r="R6463" t="e">
            <v>#N/A</v>
          </cell>
        </row>
        <row r="6464">
          <cell r="R6464" t="e">
            <v>#N/A</v>
          </cell>
        </row>
        <row r="6465">
          <cell r="R6465" t="e">
            <v>#N/A</v>
          </cell>
        </row>
        <row r="6466">
          <cell r="R6466" t="e">
            <v>#N/A</v>
          </cell>
        </row>
        <row r="6467">
          <cell r="R6467" t="e">
            <v>#N/A</v>
          </cell>
        </row>
        <row r="6468">
          <cell r="R6468" t="e">
            <v>#N/A</v>
          </cell>
        </row>
        <row r="6469">
          <cell r="R6469" t="e">
            <v>#N/A</v>
          </cell>
        </row>
        <row r="6470">
          <cell r="R6470" t="e">
            <v>#N/A</v>
          </cell>
        </row>
        <row r="6498">
          <cell r="I6498">
            <v>0</v>
          </cell>
          <cell r="J6498">
            <v>0</v>
          </cell>
          <cell r="K6498">
            <v>0</v>
          </cell>
          <cell r="L6498">
            <v>0</v>
          </cell>
        </row>
        <row r="6515">
          <cell r="I6515" t="str">
            <v>O.E. 6.4</v>
          </cell>
          <cell r="J6515" t="str">
            <v>Suministro, transporte e instalación de tablero Sistema de potencia aislado 7,5 kVA ,con transformador de uso hospitalario,  8 circuitos de 2 polos 20A de 10kAIC,  monitor de aislamiento de linea, alarma visual y audible</v>
          </cell>
          <cell r="K6515" t="str">
            <v>un</v>
          </cell>
          <cell r="L6515">
            <v>25197539</v>
          </cell>
          <cell r="M6515">
            <v>24624679.52</v>
          </cell>
          <cell r="N6515">
            <v>543197.25</v>
          </cell>
          <cell r="O6515">
            <v>27159.862500000003</v>
          </cell>
          <cell r="P6515">
            <v>2502.732</v>
          </cell>
          <cell r="Q6515">
            <v>0</v>
          </cell>
          <cell r="R6515" t="e">
            <v>#N/A</v>
          </cell>
          <cell r="S6515">
            <v>3</v>
          </cell>
        </row>
        <row r="6518">
          <cell r="R6518" t="e">
            <v>#N/A</v>
          </cell>
        </row>
        <row r="6519">
          <cell r="R6519" t="e">
            <v>#N/A</v>
          </cell>
        </row>
        <row r="6520">
          <cell r="R6520" t="e">
            <v>#N/A</v>
          </cell>
        </row>
        <row r="6521">
          <cell r="R6521" t="e">
            <v>#N/A</v>
          </cell>
        </row>
        <row r="6522">
          <cell r="R6522" t="e">
            <v>#N/A</v>
          </cell>
        </row>
        <row r="6523">
          <cell r="R6523" t="e">
            <v>#N/A</v>
          </cell>
        </row>
        <row r="6524">
          <cell r="R6524" t="e">
            <v>#N/A</v>
          </cell>
        </row>
        <row r="6525">
          <cell r="R6525" t="e">
            <v>#N/A</v>
          </cell>
        </row>
        <row r="6526">
          <cell r="R6526" t="e">
            <v>#N/A</v>
          </cell>
        </row>
        <row r="6527">
          <cell r="R6527" t="e">
            <v>#N/A</v>
          </cell>
        </row>
        <row r="6528">
          <cell r="R6528" t="e">
            <v>#N/A</v>
          </cell>
        </row>
        <row r="6529">
          <cell r="R6529" t="e">
            <v>#N/A</v>
          </cell>
        </row>
        <row r="6530">
          <cell r="R6530" t="e">
            <v>#N/A</v>
          </cell>
        </row>
        <row r="6531">
          <cell r="R6531" t="e">
            <v>#N/A</v>
          </cell>
        </row>
        <row r="6532">
          <cell r="R6532" t="e">
            <v>#N/A</v>
          </cell>
        </row>
        <row r="6533">
          <cell r="R6533" t="e">
            <v>#N/A</v>
          </cell>
        </row>
        <row r="6561">
          <cell r="I6561">
            <v>0</v>
          </cell>
          <cell r="J6561">
            <v>0</v>
          </cell>
          <cell r="K6561">
            <v>0</v>
          </cell>
          <cell r="L6561">
            <v>0</v>
          </cell>
        </row>
        <row r="6643">
          <cell r="I6643" t="str">
            <v>O.E. 7.1</v>
          </cell>
          <cell r="J6643" t="str">
            <v>Suministro e instalación bandeja tipo escalera de 10x10 cm sin tapa con accesorios de fijacion para backbone sistema de cableado estructurado</v>
          </cell>
          <cell r="K6643" t="str">
            <v>un</v>
          </cell>
          <cell r="L6643">
            <v>85972</v>
          </cell>
          <cell r="M6643">
            <v>61057.440266666665</v>
          </cell>
          <cell r="N6643">
            <v>18106.575000000001</v>
          </cell>
          <cell r="O6643">
            <v>4305.3287500000006</v>
          </cell>
          <cell r="P6643">
            <v>2502.732</v>
          </cell>
          <cell r="Q6643">
            <v>0</v>
          </cell>
          <cell r="R6643" t="e">
            <v>#N/A</v>
          </cell>
          <cell r="S6643">
            <v>0.1</v>
          </cell>
        </row>
        <row r="6646">
          <cell r="R6646" t="e">
            <v>#N/A</v>
          </cell>
        </row>
        <row r="6647">
          <cell r="R6647" t="e">
            <v>#N/A</v>
          </cell>
        </row>
        <row r="6648">
          <cell r="R6648" t="e">
            <v>#N/A</v>
          </cell>
        </row>
        <row r="6649">
          <cell r="R6649" t="e">
            <v>#N/A</v>
          </cell>
        </row>
        <row r="6650">
          <cell r="R6650" t="e">
            <v>#N/A</v>
          </cell>
        </row>
        <row r="6651">
          <cell r="R6651" t="e">
            <v>#N/A</v>
          </cell>
        </row>
        <row r="6652">
          <cell r="R6652" t="e">
            <v>#N/A</v>
          </cell>
        </row>
        <row r="6653">
          <cell r="R6653" t="e">
            <v>#N/A</v>
          </cell>
        </row>
        <row r="6654">
          <cell r="R6654" t="e">
            <v>#N/A</v>
          </cell>
        </row>
        <row r="6655">
          <cell r="R6655" t="e">
            <v>#N/A</v>
          </cell>
        </row>
        <row r="6656">
          <cell r="R6656" t="e">
            <v>#N/A</v>
          </cell>
        </row>
        <row r="6657">
          <cell r="R6657" t="e">
            <v>#N/A</v>
          </cell>
        </row>
        <row r="6658">
          <cell r="R6658" t="e">
            <v>#N/A</v>
          </cell>
        </row>
        <row r="6659">
          <cell r="R6659" t="e">
            <v>#N/A</v>
          </cell>
        </row>
        <row r="6660">
          <cell r="R6660" t="e">
            <v>#N/A</v>
          </cell>
        </row>
        <row r="6661">
          <cell r="R6661" t="e">
            <v>#N/A</v>
          </cell>
        </row>
        <row r="6671">
          <cell r="M6671">
            <v>0</v>
          </cell>
          <cell r="N6671">
            <v>0</v>
          </cell>
        </row>
        <row r="6672">
          <cell r="M6672">
            <v>0</v>
          </cell>
          <cell r="N6672">
            <v>0</v>
          </cell>
        </row>
        <row r="6689">
          <cell r="I6689">
            <v>0</v>
          </cell>
          <cell r="J6689">
            <v>0</v>
          </cell>
          <cell r="K6689">
            <v>0</v>
          </cell>
          <cell r="L6689">
            <v>0</v>
          </cell>
        </row>
        <row r="6701">
          <cell r="M6701">
            <v>0</v>
          </cell>
          <cell r="N6701">
            <v>0</v>
          </cell>
        </row>
        <row r="6702">
          <cell r="M6702">
            <v>0</v>
          </cell>
          <cell r="N6702">
            <v>0</v>
          </cell>
        </row>
        <row r="6703">
          <cell r="M6703">
            <v>0</v>
          </cell>
          <cell r="N6703">
            <v>0</v>
          </cell>
        </row>
        <row r="6704">
          <cell r="M6704">
            <v>0</v>
          </cell>
          <cell r="N6704">
            <v>0</v>
          </cell>
        </row>
        <row r="6705">
          <cell r="M6705">
            <v>0</v>
          </cell>
          <cell r="N6705">
            <v>0</v>
          </cell>
        </row>
        <row r="6706">
          <cell r="I6706" t="str">
            <v>O.E. 7.2</v>
          </cell>
          <cell r="J6706" t="str">
            <v>Suministro, transporte e instalacion equipotencializacion bandejas</v>
          </cell>
          <cell r="K6706" t="str">
            <v>un</v>
          </cell>
          <cell r="L6706">
            <v>14600</v>
          </cell>
          <cell r="M6706">
            <v>6494.0680000000002</v>
          </cell>
          <cell r="N6706">
            <v>4526.6437500000002</v>
          </cell>
          <cell r="O6706">
            <v>1076.3321875000001</v>
          </cell>
          <cell r="P6706">
            <v>2502.732</v>
          </cell>
          <cell r="Q6706">
            <v>0</v>
          </cell>
          <cell r="R6706" t="e">
            <v>#REF!</v>
          </cell>
          <cell r="S6706">
            <v>2.5000000000000001E-2</v>
          </cell>
        </row>
        <row r="6707">
          <cell r="M6707">
            <v>0</v>
          </cell>
          <cell r="N6707">
            <v>0</v>
          </cell>
          <cell r="R6707">
            <v>0</v>
          </cell>
        </row>
        <row r="6708">
          <cell r="M6708">
            <v>0</v>
          </cell>
          <cell r="N6708">
            <v>0</v>
          </cell>
          <cell r="R6708">
            <v>0</v>
          </cell>
        </row>
        <row r="6709">
          <cell r="M6709">
            <v>0</v>
          </cell>
          <cell r="N6709">
            <v>0</v>
          </cell>
          <cell r="R6709" t="e">
            <v>#REF!</v>
          </cell>
        </row>
        <row r="6710">
          <cell r="M6710">
            <v>0</v>
          </cell>
          <cell r="N6710">
            <v>0</v>
          </cell>
          <cell r="R6710" t="e">
            <v>#REF!</v>
          </cell>
        </row>
        <row r="6711">
          <cell r="M6711">
            <v>0</v>
          </cell>
          <cell r="N6711">
            <v>0</v>
          </cell>
          <cell r="R6711" t="e">
            <v>#REF!</v>
          </cell>
        </row>
        <row r="6712">
          <cell r="M6712">
            <v>0</v>
          </cell>
          <cell r="N6712">
            <v>0</v>
          </cell>
          <cell r="R6712" t="e">
            <v>#REF!</v>
          </cell>
        </row>
        <row r="6713">
          <cell r="M6713">
            <v>0</v>
          </cell>
          <cell r="N6713">
            <v>0</v>
          </cell>
          <cell r="R6713" t="e">
            <v>#REF!</v>
          </cell>
        </row>
        <row r="6714">
          <cell r="M6714">
            <v>0</v>
          </cell>
          <cell r="N6714">
            <v>0</v>
          </cell>
          <cell r="R6714" t="e">
            <v>#REF!</v>
          </cell>
        </row>
        <row r="6715">
          <cell r="M6715">
            <v>0</v>
          </cell>
          <cell r="N6715">
            <v>0</v>
          </cell>
          <cell r="R6715" t="e">
            <v>#REF!</v>
          </cell>
        </row>
        <row r="6716">
          <cell r="M6716">
            <v>0</v>
          </cell>
          <cell r="N6716">
            <v>0</v>
          </cell>
          <cell r="R6716" t="e">
            <v>#REF!</v>
          </cell>
        </row>
        <row r="6717">
          <cell r="M6717">
            <v>0</v>
          </cell>
          <cell r="N6717">
            <v>0</v>
          </cell>
          <cell r="R6717" t="e">
            <v>#REF!</v>
          </cell>
        </row>
        <row r="6718">
          <cell r="M6718">
            <v>0</v>
          </cell>
          <cell r="N6718">
            <v>0</v>
          </cell>
          <cell r="R6718" t="e">
            <v>#REF!</v>
          </cell>
        </row>
        <row r="6719">
          <cell r="M6719">
            <v>0</v>
          </cell>
          <cell r="N6719">
            <v>0</v>
          </cell>
          <cell r="R6719" t="e">
            <v>#REF!</v>
          </cell>
        </row>
        <row r="6720">
          <cell r="M6720">
            <v>0</v>
          </cell>
          <cell r="N6720">
            <v>0</v>
          </cell>
          <cell r="R6720" t="e">
            <v>#REF!</v>
          </cell>
        </row>
        <row r="6721">
          <cell r="M6721">
            <v>0</v>
          </cell>
          <cell r="N6721">
            <v>0</v>
          </cell>
          <cell r="R6721" t="e">
            <v>#REF!</v>
          </cell>
        </row>
        <row r="6722">
          <cell r="M6722">
            <v>0</v>
          </cell>
          <cell r="N6722">
            <v>0</v>
          </cell>
          <cell r="R6722" t="e">
            <v>#REF!</v>
          </cell>
        </row>
        <row r="6723">
          <cell r="M6723">
            <v>0</v>
          </cell>
          <cell r="N6723">
            <v>0</v>
          </cell>
          <cell r="R6723" t="e">
            <v>#REF!</v>
          </cell>
        </row>
        <row r="6724">
          <cell r="M6724">
            <v>0</v>
          </cell>
          <cell r="N6724">
            <v>0</v>
          </cell>
          <cell r="R6724" t="e">
            <v>#REF!</v>
          </cell>
        </row>
        <row r="6725">
          <cell r="M6725">
            <v>0</v>
          </cell>
          <cell r="N6725">
            <v>0</v>
          </cell>
        </row>
        <row r="6726">
          <cell r="M6726">
            <v>0</v>
          </cell>
          <cell r="N6726">
            <v>0</v>
          </cell>
        </row>
        <row r="6727">
          <cell r="M6727">
            <v>0</v>
          </cell>
          <cell r="N6727">
            <v>0</v>
          </cell>
        </row>
        <row r="6728">
          <cell r="M6728">
            <v>0</v>
          </cell>
          <cell r="N6728">
            <v>0</v>
          </cell>
        </row>
        <row r="6729">
          <cell r="M6729">
            <v>0</v>
          </cell>
          <cell r="N6729">
            <v>0</v>
          </cell>
        </row>
        <row r="6730">
          <cell r="M6730">
            <v>0</v>
          </cell>
          <cell r="N6730">
            <v>0</v>
          </cell>
        </row>
        <row r="6731">
          <cell r="M6731">
            <v>0</v>
          </cell>
          <cell r="N6731">
            <v>0</v>
          </cell>
        </row>
        <row r="6732">
          <cell r="M6732">
            <v>0</v>
          </cell>
          <cell r="N6732">
            <v>0</v>
          </cell>
        </row>
        <row r="6733">
          <cell r="M6733">
            <v>0</v>
          </cell>
          <cell r="N6733">
            <v>0</v>
          </cell>
        </row>
        <row r="6734">
          <cell r="M6734">
            <v>0</v>
          </cell>
          <cell r="N6734">
            <v>0</v>
          </cell>
        </row>
        <row r="6735">
          <cell r="M6735">
            <v>0</v>
          </cell>
          <cell r="N6735">
            <v>0</v>
          </cell>
        </row>
        <row r="6736">
          <cell r="M6736">
            <v>0</v>
          </cell>
          <cell r="N6736">
            <v>0</v>
          </cell>
        </row>
        <row r="6737">
          <cell r="M6737">
            <v>0</v>
          </cell>
          <cell r="N6737">
            <v>0</v>
          </cell>
        </row>
        <row r="6738">
          <cell r="M6738">
            <v>0</v>
          </cell>
          <cell r="N6738">
            <v>0</v>
          </cell>
        </row>
        <row r="6739">
          <cell r="M6739">
            <v>0</v>
          </cell>
          <cell r="N6739">
            <v>0</v>
          </cell>
        </row>
        <row r="6741">
          <cell r="M6741">
            <v>0</v>
          </cell>
          <cell r="N6741">
            <v>0</v>
          </cell>
        </row>
        <row r="6742">
          <cell r="M6742">
            <v>0</v>
          </cell>
          <cell r="N6742">
            <v>0</v>
          </cell>
        </row>
        <row r="6743">
          <cell r="M6743">
            <v>0</v>
          </cell>
          <cell r="N6743">
            <v>0</v>
          </cell>
        </row>
        <row r="6744">
          <cell r="M6744">
            <v>0</v>
          </cell>
          <cell r="N6744">
            <v>0</v>
          </cell>
        </row>
        <row r="6745">
          <cell r="M6745">
            <v>0</v>
          </cell>
          <cell r="N6745">
            <v>0</v>
          </cell>
        </row>
        <row r="6746">
          <cell r="M6746">
            <v>0</v>
          </cell>
          <cell r="N6746">
            <v>0</v>
          </cell>
        </row>
        <row r="6747">
          <cell r="M6747">
            <v>0</v>
          </cell>
          <cell r="N6747">
            <v>0</v>
          </cell>
        </row>
        <row r="6748">
          <cell r="M6748">
            <v>0</v>
          </cell>
          <cell r="N6748">
            <v>0</v>
          </cell>
        </row>
        <row r="6749">
          <cell r="M6749">
            <v>0</v>
          </cell>
          <cell r="N6749">
            <v>0</v>
          </cell>
        </row>
        <row r="6750">
          <cell r="M6750">
            <v>0</v>
          </cell>
          <cell r="N6750">
            <v>0</v>
          </cell>
        </row>
        <row r="6751">
          <cell r="M6751">
            <v>0</v>
          </cell>
          <cell r="N6751">
            <v>0</v>
          </cell>
        </row>
        <row r="6752">
          <cell r="I6752">
            <v>0</v>
          </cell>
          <cell r="J6752">
            <v>0</v>
          </cell>
          <cell r="K6752">
            <v>0</v>
          </cell>
          <cell r="L6752">
            <v>0</v>
          </cell>
          <cell r="M6752">
            <v>0</v>
          </cell>
          <cell r="N6752">
            <v>0</v>
          </cell>
        </row>
        <row r="6753">
          <cell r="M6753">
            <v>0</v>
          </cell>
          <cell r="N6753">
            <v>0</v>
          </cell>
        </row>
        <row r="6754">
          <cell r="M6754">
            <v>0</v>
          </cell>
          <cell r="N6754">
            <v>0</v>
          </cell>
        </row>
        <row r="6755">
          <cell r="M6755">
            <v>0</v>
          </cell>
          <cell r="N6755">
            <v>0</v>
          </cell>
        </row>
        <row r="6756">
          <cell r="M6756">
            <v>0</v>
          </cell>
          <cell r="N6756">
            <v>0</v>
          </cell>
        </row>
        <row r="6757">
          <cell r="M6757">
            <v>0</v>
          </cell>
          <cell r="N6757">
            <v>0</v>
          </cell>
        </row>
        <row r="6758">
          <cell r="M6758">
            <v>0</v>
          </cell>
          <cell r="N6758">
            <v>0</v>
          </cell>
        </row>
        <row r="6759">
          <cell r="M6759">
            <v>0</v>
          </cell>
          <cell r="N6759">
            <v>0</v>
          </cell>
        </row>
        <row r="6760">
          <cell r="M6760">
            <v>0</v>
          </cell>
          <cell r="N6760">
            <v>0</v>
          </cell>
        </row>
        <row r="6761">
          <cell r="M6761">
            <v>0</v>
          </cell>
          <cell r="N6761">
            <v>0</v>
          </cell>
        </row>
        <row r="6769">
          <cell r="I6769" t="str">
            <v>O.E. 8.1</v>
          </cell>
          <cell r="J6769" t="str">
            <v>Suministro, transporte e instalación  salida para comunicaciones y CCTV  en  tubería PVC de 3/4 SCH/80 y caja de 4"x4" doble fondo para comunicaciones. Incluye obra civil, pega PVC mas limpiador, curvas, adaptadores  y demás elementos necesarios para su correcta instalación. Sin alambrar</v>
          </cell>
          <cell r="K6769" t="str">
            <v>un</v>
          </cell>
          <cell r="L6769">
            <v>64285</v>
          </cell>
          <cell r="M6769">
            <v>16958.858718200001</v>
          </cell>
          <cell r="N6769">
            <v>36213.15</v>
          </cell>
          <cell r="O6769">
            <v>8610.6575000000012</v>
          </cell>
          <cell r="P6769">
            <v>2502.732</v>
          </cell>
          <cell r="Q6769">
            <v>0</v>
          </cell>
          <cell r="R6769" t="e">
            <v>#N/A</v>
          </cell>
          <cell r="S6769">
            <v>0.2</v>
          </cell>
        </row>
        <row r="6772">
          <cell r="R6772" t="e">
            <v>#N/A</v>
          </cell>
        </row>
        <row r="6773">
          <cell r="R6773" t="e">
            <v>#N/A</v>
          </cell>
        </row>
        <row r="6774">
          <cell r="R6774" t="e">
            <v>#N/A</v>
          </cell>
        </row>
        <row r="6775">
          <cell r="R6775" t="e">
            <v>#N/A</v>
          </cell>
        </row>
        <row r="6776">
          <cell r="R6776" t="e">
            <v>#N/A</v>
          </cell>
        </row>
        <row r="6777">
          <cell r="R6777" t="e">
            <v>#N/A</v>
          </cell>
        </row>
        <row r="6778">
          <cell r="R6778" t="e">
            <v>#N/A</v>
          </cell>
        </row>
        <row r="6779">
          <cell r="R6779" t="e">
            <v>#N/A</v>
          </cell>
        </row>
        <row r="6780">
          <cell r="R6780" t="e">
            <v>#N/A</v>
          </cell>
        </row>
        <row r="6781">
          <cell r="R6781" t="e">
            <v>#N/A</v>
          </cell>
        </row>
        <row r="6782">
          <cell r="R6782" t="e">
            <v>#N/A</v>
          </cell>
        </row>
        <row r="6783">
          <cell r="R6783" t="e">
            <v>#N/A</v>
          </cell>
        </row>
        <row r="6784">
          <cell r="R6784" t="e">
            <v>#N/A</v>
          </cell>
        </row>
        <row r="6785">
          <cell r="R6785" t="e">
            <v>#N/A</v>
          </cell>
        </row>
        <row r="6786">
          <cell r="R6786" t="e">
            <v>#N/A</v>
          </cell>
        </row>
        <row r="6787">
          <cell r="R6787" t="e">
            <v>#N/A</v>
          </cell>
        </row>
        <row r="6797">
          <cell r="M6797">
            <v>0</v>
          </cell>
          <cell r="N6797">
            <v>0</v>
          </cell>
        </row>
        <row r="6798">
          <cell r="M6798">
            <v>0</v>
          </cell>
          <cell r="N6798">
            <v>0</v>
          </cell>
        </row>
        <row r="6815">
          <cell r="M6815">
            <v>0</v>
          </cell>
          <cell r="N6815">
            <v>0</v>
          </cell>
        </row>
        <row r="6832">
          <cell r="I6832" t="str">
            <v>O.E. 8.2</v>
          </cell>
          <cell r="J6832" t="str">
            <v>Suministro, transporte e instalación  salida para  sonido ambiental y alarmas, control de acceso en  tubería PVC de 3/4 SCH/80 y caja de 4"x4" doble fondo para comunicaciones. Incluye obra civil, pega PVC mas limpiador, curvas, adaptadores  y demás elementos necesarios para su correcta instalación. Sin alambrar.</v>
          </cell>
          <cell r="K6832" t="str">
            <v>un</v>
          </cell>
          <cell r="L6832">
            <v>58788</v>
          </cell>
          <cell r="M6832">
            <v>11461.0587182</v>
          </cell>
          <cell r="N6832">
            <v>36213.15</v>
          </cell>
          <cell r="O6832">
            <v>8610.6575000000012</v>
          </cell>
          <cell r="P6832">
            <v>2502.732</v>
          </cell>
          <cell r="Q6832">
            <v>0</v>
          </cell>
          <cell r="R6832" t="e">
            <v>#REF!</v>
          </cell>
          <cell r="S6832">
            <v>0.2</v>
          </cell>
        </row>
        <row r="6835">
          <cell r="R6835" t="e">
            <v>#REF!</v>
          </cell>
        </row>
        <row r="6836">
          <cell r="R6836" t="e">
            <v>#REF!</v>
          </cell>
        </row>
        <row r="6837">
          <cell r="R6837" t="e">
            <v>#REF!</v>
          </cell>
        </row>
        <row r="6838">
          <cell r="R6838" t="e">
            <v>#REF!</v>
          </cell>
        </row>
        <row r="6839">
          <cell r="R6839" t="e">
            <v>#REF!</v>
          </cell>
        </row>
        <row r="6840">
          <cell r="R6840" t="e">
            <v>#REF!</v>
          </cell>
        </row>
        <row r="6841">
          <cell r="R6841" t="e">
            <v>#REF!</v>
          </cell>
        </row>
        <row r="6842">
          <cell r="R6842" t="e">
            <v>#REF!</v>
          </cell>
        </row>
        <row r="6843">
          <cell r="R6843" t="e">
            <v>#REF!</v>
          </cell>
        </row>
        <row r="6844">
          <cell r="R6844" t="e">
            <v>#REF!</v>
          </cell>
        </row>
        <row r="6845">
          <cell r="R6845" t="e">
            <v>#REF!</v>
          </cell>
        </row>
        <row r="6846">
          <cell r="R6846" t="e">
            <v>#REF!</v>
          </cell>
        </row>
        <row r="6847">
          <cell r="R6847" t="e">
            <v>#REF!</v>
          </cell>
        </row>
        <row r="6848">
          <cell r="R6848" t="e">
            <v>#REF!</v>
          </cell>
        </row>
        <row r="6849">
          <cell r="R6849" t="e">
            <v>#REF!</v>
          </cell>
        </row>
        <row r="6850">
          <cell r="R6850" t="e">
            <v>#REF!</v>
          </cell>
        </row>
        <row r="6860">
          <cell r="M6860">
            <v>0</v>
          </cell>
          <cell r="N6860">
            <v>0</v>
          </cell>
        </row>
        <row r="6861">
          <cell r="M6861">
            <v>0</v>
          </cell>
          <cell r="N6861">
            <v>0</v>
          </cell>
        </row>
        <row r="6878">
          <cell r="M6878">
            <v>0</v>
          </cell>
          <cell r="N6878">
            <v>0</v>
          </cell>
        </row>
        <row r="6890">
          <cell r="M6890">
            <v>0</v>
          </cell>
          <cell r="N6890">
            <v>0</v>
          </cell>
        </row>
        <row r="6891">
          <cell r="M6891">
            <v>0</v>
          </cell>
          <cell r="N6891">
            <v>0</v>
          </cell>
        </row>
        <row r="6892">
          <cell r="M6892">
            <v>0</v>
          </cell>
          <cell r="N6892">
            <v>0</v>
          </cell>
        </row>
        <row r="6893">
          <cell r="M6893">
            <v>0</v>
          </cell>
          <cell r="N6893">
            <v>0</v>
          </cell>
        </row>
        <row r="6894">
          <cell r="M6894">
            <v>0</v>
          </cell>
          <cell r="N6894">
            <v>0</v>
          </cell>
        </row>
        <row r="6895">
          <cell r="I6895" t="str">
            <v>O.E. 8.3</v>
          </cell>
          <cell r="J6895" t="str">
            <v>SUMINISTRO E INSTALACIÓN SALIDA PARA DISPOSITIVO DE DETENCIÓN DE INCENDIO EN CIELO FALSO CON TUBERÍA Y ACCESORIOS  EMT DE 3/4" CAJA GALVANIZADA 12X12 PINTURA  CON TAPA</v>
          </cell>
          <cell r="K6895" t="str">
            <v>un</v>
          </cell>
          <cell r="L6895">
            <v>89604</v>
          </cell>
          <cell r="M6895">
            <v>42277.130000000005</v>
          </cell>
          <cell r="N6895">
            <v>36213.15</v>
          </cell>
          <cell r="O6895">
            <v>8610.6575000000012</v>
          </cell>
          <cell r="P6895">
            <v>2502.732</v>
          </cell>
          <cell r="Q6895">
            <v>0</v>
          </cell>
          <cell r="R6895" t="e">
            <v>#REF!</v>
          </cell>
          <cell r="S6895">
            <v>0.2</v>
          </cell>
        </row>
        <row r="6896">
          <cell r="M6896">
            <v>0</v>
          </cell>
          <cell r="N6896">
            <v>0</v>
          </cell>
          <cell r="R6896">
            <v>0</v>
          </cell>
        </row>
        <row r="6897">
          <cell r="M6897">
            <v>0</v>
          </cell>
          <cell r="N6897">
            <v>0</v>
          </cell>
          <cell r="R6897">
            <v>0</v>
          </cell>
        </row>
        <row r="6898">
          <cell r="M6898">
            <v>0</v>
          </cell>
          <cell r="N6898">
            <v>0</v>
          </cell>
          <cell r="R6898" t="e">
            <v>#REF!</v>
          </cell>
        </row>
        <row r="6899">
          <cell r="M6899">
            <v>0</v>
          </cell>
          <cell r="N6899">
            <v>0</v>
          </cell>
          <cell r="R6899" t="e">
            <v>#REF!</v>
          </cell>
        </row>
        <row r="6900">
          <cell r="M6900">
            <v>0</v>
          </cell>
          <cell r="N6900">
            <v>0</v>
          </cell>
          <cell r="R6900" t="e">
            <v>#REF!</v>
          </cell>
        </row>
        <row r="6901">
          <cell r="M6901">
            <v>0</v>
          </cell>
          <cell r="N6901">
            <v>0</v>
          </cell>
          <cell r="R6901" t="e">
            <v>#REF!</v>
          </cell>
        </row>
        <row r="6902">
          <cell r="M6902">
            <v>0</v>
          </cell>
          <cell r="N6902">
            <v>0</v>
          </cell>
          <cell r="R6902" t="e">
            <v>#REF!</v>
          </cell>
        </row>
        <row r="6903">
          <cell r="M6903">
            <v>0</v>
          </cell>
          <cell r="N6903">
            <v>0</v>
          </cell>
          <cell r="R6903" t="e">
            <v>#REF!</v>
          </cell>
        </row>
        <row r="6904">
          <cell r="M6904">
            <v>0</v>
          </cell>
          <cell r="N6904">
            <v>0</v>
          </cell>
          <cell r="R6904" t="e">
            <v>#REF!</v>
          </cell>
        </row>
        <row r="6905">
          <cell r="M6905">
            <v>0</v>
          </cell>
          <cell r="N6905">
            <v>0</v>
          </cell>
          <cell r="R6905" t="e">
            <v>#REF!</v>
          </cell>
        </row>
        <row r="6906">
          <cell r="M6906">
            <v>0</v>
          </cell>
          <cell r="N6906">
            <v>0</v>
          </cell>
          <cell r="R6906" t="e">
            <v>#REF!</v>
          </cell>
        </row>
        <row r="6907">
          <cell r="M6907">
            <v>0</v>
          </cell>
          <cell r="N6907">
            <v>0</v>
          </cell>
          <cell r="R6907" t="e">
            <v>#REF!</v>
          </cell>
        </row>
        <row r="6908">
          <cell r="M6908">
            <v>0</v>
          </cell>
          <cell r="N6908">
            <v>0</v>
          </cell>
          <cell r="R6908" t="e">
            <v>#REF!</v>
          </cell>
        </row>
        <row r="6909">
          <cell r="M6909">
            <v>0</v>
          </cell>
          <cell r="N6909">
            <v>0</v>
          </cell>
          <cell r="R6909" t="e">
            <v>#REF!</v>
          </cell>
        </row>
        <row r="6910">
          <cell r="M6910">
            <v>0</v>
          </cell>
          <cell r="N6910">
            <v>0</v>
          </cell>
          <cell r="R6910" t="e">
            <v>#REF!</v>
          </cell>
        </row>
        <row r="6911">
          <cell r="M6911">
            <v>0</v>
          </cell>
          <cell r="N6911">
            <v>0</v>
          </cell>
          <cell r="R6911" t="e">
            <v>#REF!</v>
          </cell>
        </row>
        <row r="6912">
          <cell r="M6912">
            <v>0</v>
          </cell>
          <cell r="N6912">
            <v>0</v>
          </cell>
          <cell r="R6912" t="e">
            <v>#REF!</v>
          </cell>
        </row>
        <row r="6913">
          <cell r="M6913">
            <v>0</v>
          </cell>
          <cell r="N6913">
            <v>0</v>
          </cell>
          <cell r="R6913" t="e">
            <v>#REF!</v>
          </cell>
        </row>
        <row r="6914">
          <cell r="M6914">
            <v>0</v>
          </cell>
          <cell r="N6914">
            <v>0</v>
          </cell>
        </row>
        <row r="6915">
          <cell r="M6915">
            <v>0</v>
          </cell>
          <cell r="N6915">
            <v>0</v>
          </cell>
        </row>
        <row r="6916">
          <cell r="M6916">
            <v>0</v>
          </cell>
          <cell r="N6916">
            <v>0</v>
          </cell>
        </row>
        <row r="6917">
          <cell r="M6917">
            <v>0</v>
          </cell>
          <cell r="N6917">
            <v>0</v>
          </cell>
        </row>
        <row r="6918">
          <cell r="M6918">
            <v>0</v>
          </cell>
          <cell r="N6918">
            <v>0</v>
          </cell>
        </row>
        <row r="6919">
          <cell r="M6919">
            <v>0</v>
          </cell>
          <cell r="N6919">
            <v>0</v>
          </cell>
        </row>
        <row r="6920">
          <cell r="M6920">
            <v>0</v>
          </cell>
          <cell r="N6920">
            <v>0</v>
          </cell>
        </row>
        <row r="6921">
          <cell r="M6921">
            <v>0</v>
          </cell>
          <cell r="N6921">
            <v>0</v>
          </cell>
        </row>
        <row r="6922">
          <cell r="M6922">
            <v>0</v>
          </cell>
          <cell r="N6922">
            <v>0</v>
          </cell>
        </row>
        <row r="6923">
          <cell r="M6923">
            <v>0</v>
          </cell>
          <cell r="N6923">
            <v>0</v>
          </cell>
        </row>
        <row r="6924">
          <cell r="M6924">
            <v>0</v>
          </cell>
          <cell r="N6924">
            <v>0</v>
          </cell>
        </row>
        <row r="6925">
          <cell r="M6925">
            <v>0</v>
          </cell>
          <cell r="N6925">
            <v>0</v>
          </cell>
        </row>
        <row r="6926">
          <cell r="M6926">
            <v>0</v>
          </cell>
          <cell r="N6926">
            <v>0</v>
          </cell>
        </row>
        <row r="6927">
          <cell r="M6927">
            <v>0</v>
          </cell>
          <cell r="N6927">
            <v>0</v>
          </cell>
        </row>
        <row r="6928">
          <cell r="M6928">
            <v>0</v>
          </cell>
          <cell r="N6928">
            <v>0</v>
          </cell>
        </row>
        <row r="6930">
          <cell r="M6930">
            <v>0</v>
          </cell>
          <cell r="N6930">
            <v>0</v>
          </cell>
        </row>
        <row r="6931">
          <cell r="M6931">
            <v>0</v>
          </cell>
          <cell r="N6931">
            <v>0</v>
          </cell>
        </row>
        <row r="6932">
          <cell r="M6932">
            <v>0</v>
          </cell>
          <cell r="N6932">
            <v>0</v>
          </cell>
        </row>
        <row r="6933">
          <cell r="M6933">
            <v>0</v>
          </cell>
          <cell r="N6933">
            <v>0</v>
          </cell>
        </row>
        <row r="6934">
          <cell r="M6934">
            <v>0</v>
          </cell>
          <cell r="N6934">
            <v>0</v>
          </cell>
        </row>
        <row r="6935">
          <cell r="M6935">
            <v>0</v>
          </cell>
          <cell r="N6935">
            <v>0</v>
          </cell>
        </row>
        <row r="6936">
          <cell r="M6936">
            <v>0</v>
          </cell>
          <cell r="N6936">
            <v>0</v>
          </cell>
        </row>
        <row r="6937">
          <cell r="M6937">
            <v>0</v>
          </cell>
          <cell r="N6937">
            <v>0</v>
          </cell>
        </row>
        <row r="6938">
          <cell r="M6938">
            <v>0</v>
          </cell>
          <cell r="N6938">
            <v>0</v>
          </cell>
        </row>
        <row r="6939">
          <cell r="M6939">
            <v>0</v>
          </cell>
          <cell r="N6939">
            <v>0</v>
          </cell>
        </row>
        <row r="6940">
          <cell r="M6940">
            <v>0</v>
          </cell>
          <cell r="N6940">
            <v>0</v>
          </cell>
        </row>
        <row r="6941">
          <cell r="I6941">
            <v>0</v>
          </cell>
          <cell r="J6941">
            <v>0</v>
          </cell>
          <cell r="K6941">
            <v>0</v>
          </cell>
          <cell r="L6941">
            <v>0</v>
          </cell>
          <cell r="M6941">
            <v>0</v>
          </cell>
          <cell r="N6941">
            <v>0</v>
          </cell>
        </row>
        <row r="6942">
          <cell r="M6942">
            <v>0</v>
          </cell>
          <cell r="N6942">
            <v>0</v>
          </cell>
        </row>
        <row r="6943">
          <cell r="M6943">
            <v>0</v>
          </cell>
          <cell r="N6943">
            <v>0</v>
          </cell>
        </row>
        <row r="6944">
          <cell r="M6944">
            <v>0</v>
          </cell>
          <cell r="N6944">
            <v>0</v>
          </cell>
        </row>
        <row r="6945">
          <cell r="M6945">
            <v>0</v>
          </cell>
          <cell r="N6945">
            <v>0</v>
          </cell>
        </row>
        <row r="6946">
          <cell r="M6946">
            <v>0</v>
          </cell>
          <cell r="N6946">
            <v>0</v>
          </cell>
        </row>
        <row r="6947">
          <cell r="M6947">
            <v>0</v>
          </cell>
          <cell r="N6947">
            <v>0</v>
          </cell>
        </row>
        <row r="6948">
          <cell r="M6948">
            <v>0</v>
          </cell>
          <cell r="N6948">
            <v>0</v>
          </cell>
        </row>
        <row r="6949">
          <cell r="M6949">
            <v>0</v>
          </cell>
          <cell r="N6949">
            <v>0</v>
          </cell>
        </row>
        <row r="6950">
          <cell r="M6950">
            <v>0</v>
          </cell>
          <cell r="N6950">
            <v>0</v>
          </cell>
        </row>
        <row r="6953">
          <cell r="M6953">
            <v>0</v>
          </cell>
          <cell r="N6953">
            <v>0</v>
          </cell>
        </row>
        <row r="6954">
          <cell r="M6954">
            <v>0</v>
          </cell>
          <cell r="N6954">
            <v>0</v>
          </cell>
        </row>
        <row r="6955">
          <cell r="M6955">
            <v>0</v>
          </cell>
          <cell r="N6955">
            <v>0</v>
          </cell>
        </row>
        <row r="6956">
          <cell r="M6956">
            <v>0</v>
          </cell>
          <cell r="N6956">
            <v>0</v>
          </cell>
        </row>
        <row r="6957">
          <cell r="M6957">
            <v>0</v>
          </cell>
          <cell r="N6957">
            <v>0</v>
          </cell>
        </row>
        <row r="6958">
          <cell r="I6958" t="str">
            <v>O.E. 8.4</v>
          </cell>
          <cell r="J6958" t="str">
            <v>SUMINISTRO E INSTALACIÓN SALIDA TERMOSTATOS SISTEMA DE HVAC CON TUBERÍA Y ACCESORIOS  EMT DE 3/4" CAJA GALVANIZADA 12X12 PINTURA  CON TAPA</v>
          </cell>
          <cell r="K6958" t="str">
            <v>un</v>
          </cell>
          <cell r="L6958">
            <v>140416</v>
          </cell>
          <cell r="M6958">
            <v>70677.67</v>
          </cell>
          <cell r="N6958">
            <v>54319.724999999999</v>
          </cell>
          <cell r="O6958">
            <v>12915.98625</v>
          </cell>
          <cell r="P6958">
            <v>2502.732</v>
          </cell>
          <cell r="Q6958">
            <v>0</v>
          </cell>
          <cell r="R6958" t="e">
            <v>#N/A</v>
          </cell>
          <cell r="S6958">
            <v>0.3</v>
          </cell>
        </row>
        <row r="6959">
          <cell r="M6959">
            <v>0</v>
          </cell>
          <cell r="N6959">
            <v>0</v>
          </cell>
          <cell r="R6959">
            <v>0</v>
          </cell>
        </row>
        <row r="6960">
          <cell r="M6960">
            <v>0</v>
          </cell>
          <cell r="N6960">
            <v>0</v>
          </cell>
          <cell r="R6960">
            <v>0</v>
          </cell>
        </row>
        <row r="6961">
          <cell r="M6961">
            <v>0</v>
          </cell>
          <cell r="N6961">
            <v>0</v>
          </cell>
          <cell r="R6961" t="e">
            <v>#N/A</v>
          </cell>
        </row>
        <row r="6962">
          <cell r="M6962">
            <v>0</v>
          </cell>
          <cell r="N6962">
            <v>0</v>
          </cell>
          <cell r="R6962" t="e">
            <v>#N/A</v>
          </cell>
        </row>
        <row r="6963">
          <cell r="M6963">
            <v>0</v>
          </cell>
          <cell r="N6963">
            <v>0</v>
          </cell>
          <cell r="R6963" t="e">
            <v>#N/A</v>
          </cell>
        </row>
        <row r="6964">
          <cell r="M6964">
            <v>0</v>
          </cell>
          <cell r="N6964">
            <v>0</v>
          </cell>
          <cell r="R6964" t="e">
            <v>#N/A</v>
          </cell>
        </row>
        <row r="6965">
          <cell r="M6965">
            <v>0</v>
          </cell>
          <cell r="N6965">
            <v>0</v>
          </cell>
          <cell r="R6965" t="e">
            <v>#N/A</v>
          </cell>
        </row>
        <row r="6966">
          <cell r="M6966">
            <v>0</v>
          </cell>
          <cell r="N6966">
            <v>0</v>
          </cell>
          <cell r="R6966" t="e">
            <v>#N/A</v>
          </cell>
        </row>
        <row r="6967">
          <cell r="M6967">
            <v>0</v>
          </cell>
          <cell r="N6967">
            <v>0</v>
          </cell>
          <cell r="R6967" t="e">
            <v>#N/A</v>
          </cell>
        </row>
        <row r="6968">
          <cell r="M6968">
            <v>0</v>
          </cell>
          <cell r="N6968">
            <v>0</v>
          </cell>
          <cell r="R6968" t="e">
            <v>#N/A</v>
          </cell>
        </row>
        <row r="6969">
          <cell r="M6969">
            <v>0</v>
          </cell>
          <cell r="N6969">
            <v>0</v>
          </cell>
          <cell r="R6969" t="e">
            <v>#N/A</v>
          </cell>
        </row>
        <row r="6970">
          <cell r="M6970">
            <v>0</v>
          </cell>
          <cell r="N6970">
            <v>0</v>
          </cell>
          <cell r="R6970" t="e">
            <v>#N/A</v>
          </cell>
        </row>
        <row r="6971">
          <cell r="M6971">
            <v>0</v>
          </cell>
          <cell r="N6971">
            <v>0</v>
          </cell>
          <cell r="R6971" t="e">
            <v>#N/A</v>
          </cell>
        </row>
        <row r="6972">
          <cell r="M6972">
            <v>0</v>
          </cell>
          <cell r="N6972">
            <v>0</v>
          </cell>
          <cell r="R6972" t="e">
            <v>#N/A</v>
          </cell>
        </row>
        <row r="6973">
          <cell r="M6973">
            <v>0</v>
          </cell>
          <cell r="N6973">
            <v>0</v>
          </cell>
          <cell r="R6973" t="e">
            <v>#N/A</v>
          </cell>
        </row>
        <row r="6974">
          <cell r="M6974">
            <v>0</v>
          </cell>
          <cell r="N6974">
            <v>0</v>
          </cell>
          <cell r="R6974" t="e">
            <v>#N/A</v>
          </cell>
        </row>
        <row r="6975">
          <cell r="M6975">
            <v>0</v>
          </cell>
          <cell r="N6975">
            <v>0</v>
          </cell>
          <cell r="R6975" t="e">
            <v>#N/A</v>
          </cell>
        </row>
        <row r="6976">
          <cell r="M6976">
            <v>0</v>
          </cell>
          <cell r="N6976">
            <v>0</v>
          </cell>
          <cell r="R6976" t="e">
            <v>#N/A</v>
          </cell>
        </row>
        <row r="6977">
          <cell r="M6977">
            <v>0</v>
          </cell>
          <cell r="N6977">
            <v>0</v>
          </cell>
        </row>
        <row r="6978">
          <cell r="M6978">
            <v>0</v>
          </cell>
          <cell r="N6978">
            <v>0</v>
          </cell>
        </row>
        <row r="6979">
          <cell r="M6979">
            <v>0</v>
          </cell>
          <cell r="N6979">
            <v>0</v>
          </cell>
        </row>
        <row r="6980">
          <cell r="M6980">
            <v>0</v>
          </cell>
          <cell r="N6980">
            <v>0</v>
          </cell>
        </row>
        <row r="6981">
          <cell r="M6981">
            <v>0</v>
          </cell>
          <cell r="N6981">
            <v>0</v>
          </cell>
        </row>
        <row r="6982">
          <cell r="M6982">
            <v>0</v>
          </cell>
          <cell r="N6982">
            <v>0</v>
          </cell>
        </row>
        <row r="6983">
          <cell r="M6983">
            <v>0</v>
          </cell>
          <cell r="N6983">
            <v>0</v>
          </cell>
        </row>
        <row r="6984">
          <cell r="M6984">
            <v>0</v>
          </cell>
          <cell r="N6984">
            <v>0</v>
          </cell>
        </row>
        <row r="6985">
          <cell r="M6985">
            <v>0</v>
          </cell>
          <cell r="N6985">
            <v>0</v>
          </cell>
        </row>
        <row r="6986">
          <cell r="M6986">
            <v>0</v>
          </cell>
          <cell r="N6986">
            <v>0</v>
          </cell>
        </row>
        <row r="6987">
          <cell r="M6987">
            <v>0</v>
          </cell>
          <cell r="N6987">
            <v>0</v>
          </cell>
        </row>
        <row r="6988">
          <cell r="M6988">
            <v>0</v>
          </cell>
          <cell r="N6988">
            <v>0</v>
          </cell>
        </row>
        <row r="6989">
          <cell r="M6989">
            <v>0</v>
          </cell>
          <cell r="N6989">
            <v>0</v>
          </cell>
        </row>
        <row r="6990">
          <cell r="M6990">
            <v>0</v>
          </cell>
          <cell r="N6990">
            <v>0</v>
          </cell>
        </row>
        <row r="6991">
          <cell r="M6991">
            <v>0</v>
          </cell>
          <cell r="N6991">
            <v>0</v>
          </cell>
        </row>
        <row r="6993">
          <cell r="M6993">
            <v>0</v>
          </cell>
          <cell r="N6993">
            <v>0</v>
          </cell>
        </row>
        <row r="6994">
          <cell r="M6994">
            <v>0</v>
          </cell>
          <cell r="N6994">
            <v>0</v>
          </cell>
        </row>
        <row r="6995">
          <cell r="M6995">
            <v>0</v>
          </cell>
          <cell r="N6995">
            <v>0</v>
          </cell>
        </row>
        <row r="6996">
          <cell r="M6996">
            <v>0</v>
          </cell>
          <cell r="N6996">
            <v>0</v>
          </cell>
        </row>
        <row r="6997">
          <cell r="M6997">
            <v>0</v>
          </cell>
          <cell r="N6997">
            <v>0</v>
          </cell>
        </row>
        <row r="6998">
          <cell r="M6998">
            <v>0</v>
          </cell>
          <cell r="N6998">
            <v>0</v>
          </cell>
        </row>
        <row r="6999">
          <cell r="M6999">
            <v>0</v>
          </cell>
          <cell r="N6999">
            <v>0</v>
          </cell>
        </row>
        <row r="7000">
          <cell r="M7000">
            <v>0</v>
          </cell>
          <cell r="N7000">
            <v>0</v>
          </cell>
        </row>
        <row r="7001">
          <cell r="M7001">
            <v>0</v>
          </cell>
          <cell r="N7001">
            <v>0</v>
          </cell>
        </row>
        <row r="7002">
          <cell r="M7002">
            <v>0</v>
          </cell>
          <cell r="N7002">
            <v>0</v>
          </cell>
        </row>
        <row r="7003">
          <cell r="M7003">
            <v>0</v>
          </cell>
          <cell r="N7003">
            <v>0</v>
          </cell>
        </row>
        <row r="7004">
          <cell r="I7004">
            <v>0</v>
          </cell>
          <cell r="J7004">
            <v>0</v>
          </cell>
          <cell r="K7004">
            <v>0</v>
          </cell>
          <cell r="L7004">
            <v>0</v>
          </cell>
          <cell r="M7004">
            <v>0</v>
          </cell>
          <cell r="N7004">
            <v>0</v>
          </cell>
        </row>
        <row r="7005">
          <cell r="M7005">
            <v>0</v>
          </cell>
          <cell r="N7005">
            <v>0</v>
          </cell>
        </row>
        <row r="7006">
          <cell r="M7006">
            <v>0</v>
          </cell>
          <cell r="N7006">
            <v>0</v>
          </cell>
        </row>
        <row r="7007">
          <cell r="M7007">
            <v>0</v>
          </cell>
          <cell r="N7007">
            <v>0</v>
          </cell>
        </row>
        <row r="7008">
          <cell r="M7008">
            <v>0</v>
          </cell>
          <cell r="N7008">
            <v>0</v>
          </cell>
        </row>
        <row r="7009">
          <cell r="M7009">
            <v>0</v>
          </cell>
          <cell r="N7009">
            <v>0</v>
          </cell>
        </row>
        <row r="7010">
          <cell r="M7010">
            <v>0</v>
          </cell>
          <cell r="N7010">
            <v>0</v>
          </cell>
        </row>
        <row r="7011">
          <cell r="M7011">
            <v>0</v>
          </cell>
          <cell r="N7011">
            <v>0</v>
          </cell>
        </row>
        <row r="7012">
          <cell r="M7012">
            <v>0</v>
          </cell>
          <cell r="N7012">
            <v>0</v>
          </cell>
        </row>
        <row r="7013">
          <cell r="M7013">
            <v>0</v>
          </cell>
          <cell r="N7013">
            <v>0</v>
          </cell>
        </row>
        <row r="7021">
          <cell r="I7021" t="str">
            <v>O.E. 8.5</v>
          </cell>
          <cell r="J7021" t="str">
            <v>Suministro e instalación cable FPL 2x18 AWG en ducto existente</v>
          </cell>
          <cell r="K7021" t="str">
            <v>un</v>
          </cell>
          <cell r="L7021">
            <v>4551</v>
          </cell>
          <cell r="M7021">
            <v>2266.4680500000004</v>
          </cell>
          <cell r="N7021">
            <v>1810.6575</v>
          </cell>
          <cell r="O7021">
            <v>430.53287499999999</v>
          </cell>
          <cell r="P7021">
            <v>43.800000000000004</v>
          </cell>
          <cell r="Q7021">
            <v>0</v>
          </cell>
          <cell r="R7021" t="e">
            <v>#REF!</v>
          </cell>
          <cell r="S7021">
            <v>0.01</v>
          </cell>
        </row>
        <row r="7024">
          <cell r="R7024" t="e">
            <v>#REF!</v>
          </cell>
        </row>
        <row r="7025">
          <cell r="R7025" t="e">
            <v>#REF!</v>
          </cell>
        </row>
        <row r="7026">
          <cell r="R7026" t="e">
            <v>#REF!</v>
          </cell>
        </row>
        <row r="7027">
          <cell r="R7027" t="e">
            <v>#REF!</v>
          </cell>
        </row>
        <row r="7028">
          <cell r="R7028" t="e">
            <v>#REF!</v>
          </cell>
        </row>
        <row r="7029">
          <cell r="R7029" t="e">
            <v>#REF!</v>
          </cell>
        </row>
        <row r="7030">
          <cell r="R7030" t="e">
            <v>#REF!</v>
          </cell>
        </row>
        <row r="7031">
          <cell r="R7031" t="e">
            <v>#REF!</v>
          </cell>
        </row>
        <row r="7032">
          <cell r="R7032" t="e">
            <v>#REF!</v>
          </cell>
        </row>
        <row r="7033">
          <cell r="R7033" t="e">
            <v>#REF!</v>
          </cell>
        </row>
        <row r="7034">
          <cell r="R7034" t="e">
            <v>#REF!</v>
          </cell>
        </row>
        <row r="7035">
          <cell r="R7035" t="e">
            <v>#REF!</v>
          </cell>
        </row>
        <row r="7036">
          <cell r="R7036" t="e">
            <v>#REF!</v>
          </cell>
        </row>
        <row r="7037">
          <cell r="R7037" t="e">
            <v>#REF!</v>
          </cell>
        </row>
        <row r="7038">
          <cell r="R7038" t="e">
            <v>#REF!</v>
          </cell>
        </row>
        <row r="7039">
          <cell r="R7039" t="e">
            <v>#REF!</v>
          </cell>
        </row>
        <row r="7049">
          <cell r="M7049">
            <v>0</v>
          </cell>
          <cell r="N7049">
            <v>0</v>
          </cell>
        </row>
        <row r="7050">
          <cell r="M7050">
            <v>0</v>
          </cell>
          <cell r="N7050">
            <v>0</v>
          </cell>
        </row>
        <row r="7067">
          <cell r="I7067">
            <v>0</v>
          </cell>
          <cell r="J7067">
            <v>0</v>
          </cell>
          <cell r="K7067">
            <v>0</v>
          </cell>
          <cell r="L7067">
            <v>0</v>
          </cell>
        </row>
        <row r="7084">
          <cell r="I7084" t="str">
            <v>O.E. 8.6</v>
          </cell>
          <cell r="J7084" t="str">
            <v>Suministro e instalación cable FPL 2x16 AWG en ducto existente</v>
          </cell>
          <cell r="K7084" t="str">
            <v>un</v>
          </cell>
          <cell r="L7084">
            <v>4848</v>
          </cell>
          <cell r="M7084">
            <v>2563.3742400000001</v>
          </cell>
          <cell r="N7084">
            <v>1810.6575</v>
          </cell>
          <cell r="O7084">
            <v>430.53287499999999</v>
          </cell>
          <cell r="P7084">
            <v>43.800000000000004</v>
          </cell>
          <cell r="Q7084">
            <v>0</v>
          </cell>
          <cell r="R7084" t="e">
            <v>#REF!</v>
          </cell>
          <cell r="S7084">
            <v>0.01</v>
          </cell>
        </row>
        <row r="7087">
          <cell r="R7087" t="e">
            <v>#REF!</v>
          </cell>
        </row>
        <row r="7088">
          <cell r="R7088" t="e">
            <v>#REF!</v>
          </cell>
        </row>
        <row r="7089">
          <cell r="R7089" t="e">
            <v>#REF!</v>
          </cell>
        </row>
        <row r="7090">
          <cell r="R7090" t="e">
            <v>#REF!</v>
          </cell>
        </row>
        <row r="7091">
          <cell r="R7091" t="e">
            <v>#REF!</v>
          </cell>
        </row>
        <row r="7092">
          <cell r="R7092" t="e">
            <v>#REF!</v>
          </cell>
        </row>
        <row r="7093">
          <cell r="R7093" t="e">
            <v>#REF!</v>
          </cell>
        </row>
        <row r="7094">
          <cell r="R7094" t="e">
            <v>#REF!</v>
          </cell>
        </row>
        <row r="7095">
          <cell r="R7095" t="e">
            <v>#REF!</v>
          </cell>
        </row>
        <row r="7096">
          <cell r="R7096" t="e">
            <v>#REF!</v>
          </cell>
        </row>
        <row r="7097">
          <cell r="R7097" t="e">
            <v>#REF!</v>
          </cell>
        </row>
        <row r="7098">
          <cell r="R7098" t="e">
            <v>#REF!</v>
          </cell>
        </row>
        <row r="7099">
          <cell r="R7099" t="e">
            <v>#REF!</v>
          </cell>
        </row>
        <row r="7100">
          <cell r="R7100" t="e">
            <v>#REF!</v>
          </cell>
        </row>
        <row r="7101">
          <cell r="R7101" t="e">
            <v>#REF!</v>
          </cell>
        </row>
        <row r="7102">
          <cell r="R7102" t="e">
            <v>#REF!</v>
          </cell>
        </row>
        <row r="7112">
          <cell r="M7112">
            <v>0</v>
          </cell>
          <cell r="N7112">
            <v>0</v>
          </cell>
        </row>
        <row r="7113">
          <cell r="M7113">
            <v>0</v>
          </cell>
          <cell r="N7113">
            <v>0</v>
          </cell>
        </row>
        <row r="7130">
          <cell r="I7130">
            <v>0</v>
          </cell>
          <cell r="J7130">
            <v>0</v>
          </cell>
          <cell r="K7130">
            <v>0</v>
          </cell>
          <cell r="L7130">
            <v>0</v>
          </cell>
        </row>
        <row r="7147">
          <cell r="I7147" t="str">
            <v>O.E. 8.7</v>
          </cell>
          <cell r="J7147" t="str">
            <v>Suministro e instalación cable de sonido  2x16 AWG en ducto existente</v>
          </cell>
          <cell r="K7147" t="str">
            <v>un</v>
          </cell>
          <cell r="L7147">
            <v>3838</v>
          </cell>
          <cell r="M7147">
            <v>1553.4283800000001</v>
          </cell>
          <cell r="N7147">
            <v>1810.6575</v>
          </cell>
          <cell r="O7147">
            <v>430.53287499999999</v>
          </cell>
          <cell r="P7147">
            <v>43.800000000000004</v>
          </cell>
          <cell r="Q7147">
            <v>0</v>
          </cell>
          <cell r="R7147" t="e">
            <v>#REF!</v>
          </cell>
          <cell r="S7147">
            <v>0.01</v>
          </cell>
        </row>
        <row r="7150">
          <cell r="R7150" t="e">
            <v>#REF!</v>
          </cell>
        </row>
        <row r="7151">
          <cell r="R7151" t="e">
            <v>#REF!</v>
          </cell>
        </row>
        <row r="7152">
          <cell r="R7152" t="e">
            <v>#REF!</v>
          </cell>
        </row>
        <row r="7153">
          <cell r="R7153" t="e">
            <v>#REF!</v>
          </cell>
        </row>
        <row r="7154">
          <cell r="R7154" t="e">
            <v>#REF!</v>
          </cell>
        </row>
        <row r="7155">
          <cell r="R7155" t="e">
            <v>#REF!</v>
          </cell>
        </row>
        <row r="7156">
          <cell r="R7156" t="e">
            <v>#REF!</v>
          </cell>
        </row>
        <row r="7157">
          <cell r="R7157" t="e">
            <v>#REF!</v>
          </cell>
        </row>
        <row r="7158">
          <cell r="R7158" t="e">
            <v>#REF!</v>
          </cell>
        </row>
        <row r="7159">
          <cell r="R7159" t="e">
            <v>#REF!</v>
          </cell>
        </row>
        <row r="7160">
          <cell r="R7160" t="e">
            <v>#REF!</v>
          </cell>
        </row>
        <row r="7161">
          <cell r="R7161" t="e">
            <v>#REF!</v>
          </cell>
        </row>
        <row r="7162">
          <cell r="R7162" t="e">
            <v>#REF!</v>
          </cell>
        </row>
        <row r="7163">
          <cell r="R7163" t="e">
            <v>#REF!</v>
          </cell>
        </row>
        <row r="7164">
          <cell r="R7164" t="e">
            <v>#REF!</v>
          </cell>
        </row>
        <row r="7165">
          <cell r="R7165" t="e">
            <v>#REF!</v>
          </cell>
        </row>
        <row r="7175">
          <cell r="M7175">
            <v>0</v>
          </cell>
          <cell r="N7175">
            <v>0</v>
          </cell>
        </row>
        <row r="7176">
          <cell r="M7176">
            <v>0</v>
          </cell>
          <cell r="N7176">
            <v>0</v>
          </cell>
        </row>
        <row r="7193">
          <cell r="I7193">
            <v>0</v>
          </cell>
          <cell r="J7193">
            <v>0</v>
          </cell>
          <cell r="K7193">
            <v>0</v>
          </cell>
          <cell r="L7193">
            <v>0</v>
          </cell>
        </row>
        <row r="7210">
          <cell r="I7210" t="str">
            <v>O.E. 8.8</v>
          </cell>
          <cell r="J7210" t="str">
            <v>Suministro e instalación cable de CABLE 4PR F/UTP CAT 6A</v>
          </cell>
          <cell r="K7210" t="str">
            <v>un</v>
          </cell>
          <cell r="L7210">
            <v>4540</v>
          </cell>
          <cell r="M7210">
            <v>2927.6720627599202</v>
          </cell>
          <cell r="N7210">
            <v>1267.4602500000001</v>
          </cell>
          <cell r="O7210">
            <v>301.37301250000002</v>
          </cell>
          <cell r="P7210">
            <v>43.800000000000004</v>
          </cell>
          <cell r="Q7210">
            <v>0</v>
          </cell>
          <cell r="R7210" t="e">
            <v>#REF!</v>
          </cell>
          <cell r="S7210">
            <v>7.0000000000000001E-3</v>
          </cell>
        </row>
        <row r="7213">
          <cell r="R7213" t="e">
            <v>#REF!</v>
          </cell>
        </row>
        <row r="7214">
          <cell r="R7214" t="e">
            <v>#REF!</v>
          </cell>
        </row>
        <row r="7215">
          <cell r="R7215" t="e">
            <v>#REF!</v>
          </cell>
        </row>
        <row r="7216">
          <cell r="R7216" t="e">
            <v>#REF!</v>
          </cell>
        </row>
        <row r="7217">
          <cell r="R7217" t="e">
            <v>#REF!</v>
          </cell>
        </row>
        <row r="7218">
          <cell r="R7218" t="e">
            <v>#REF!</v>
          </cell>
        </row>
        <row r="7219">
          <cell r="R7219" t="e">
            <v>#REF!</v>
          </cell>
        </row>
        <row r="7220">
          <cell r="R7220" t="e">
            <v>#REF!</v>
          </cell>
        </row>
        <row r="7221">
          <cell r="R7221" t="e">
            <v>#REF!</v>
          </cell>
        </row>
        <row r="7222">
          <cell r="R7222" t="e">
            <v>#REF!</v>
          </cell>
        </row>
        <row r="7223">
          <cell r="R7223" t="e">
            <v>#REF!</v>
          </cell>
        </row>
        <row r="7224">
          <cell r="R7224" t="e">
            <v>#REF!</v>
          </cell>
        </row>
        <row r="7225">
          <cell r="R7225" t="e">
            <v>#REF!</v>
          </cell>
        </row>
        <row r="7226">
          <cell r="R7226" t="e">
            <v>#REF!</v>
          </cell>
        </row>
        <row r="7227">
          <cell r="R7227" t="e">
            <v>#REF!</v>
          </cell>
        </row>
        <row r="7228">
          <cell r="R7228" t="e">
            <v>#REF!</v>
          </cell>
        </row>
        <row r="7238">
          <cell r="M7238">
            <v>0</v>
          </cell>
          <cell r="N7238">
            <v>0</v>
          </cell>
        </row>
        <row r="7239">
          <cell r="M7239">
            <v>0</v>
          </cell>
          <cell r="N7239">
            <v>0</v>
          </cell>
        </row>
        <row r="7256">
          <cell r="I7256">
            <v>0</v>
          </cell>
          <cell r="J7256">
            <v>0</v>
          </cell>
          <cell r="K7256">
            <v>0</v>
          </cell>
          <cell r="L7256">
            <v>0</v>
          </cell>
        </row>
        <row r="7268">
          <cell r="M7268">
            <v>0</v>
          </cell>
          <cell r="N7268">
            <v>0</v>
          </cell>
        </row>
        <row r="7269">
          <cell r="M7269">
            <v>0</v>
          </cell>
          <cell r="N7269">
            <v>0</v>
          </cell>
        </row>
        <row r="7270">
          <cell r="M7270">
            <v>0</v>
          </cell>
          <cell r="N7270">
            <v>0</v>
          </cell>
        </row>
        <row r="7271">
          <cell r="M7271">
            <v>0</v>
          </cell>
          <cell r="N7271">
            <v>0</v>
          </cell>
        </row>
        <row r="7272">
          <cell r="M7272">
            <v>0</v>
          </cell>
          <cell r="N7272">
            <v>0</v>
          </cell>
        </row>
        <row r="7273">
          <cell r="I7273" t="str">
            <v>O.E. 8.9</v>
          </cell>
          <cell r="J7273" t="str">
            <v>SUMINISTRO E INSTALACIÓN SALIDA PARA SALIDA DE LLAMADO DE ENFERMERAS CON TUBERÍA Y ACCESORIOS  EMT DE 3/4" CAJA GALVANIZADA 4"X4" CON SUPLEMENTO</v>
          </cell>
          <cell r="K7273" t="str">
            <v>un</v>
          </cell>
          <cell r="L7273">
            <v>81869</v>
          </cell>
          <cell r="M7273">
            <v>34542.130000000005</v>
          </cell>
          <cell r="N7273">
            <v>36213.15</v>
          </cell>
          <cell r="O7273">
            <v>8610.6575000000012</v>
          </cell>
          <cell r="P7273">
            <v>2502.732</v>
          </cell>
          <cell r="Q7273">
            <v>0</v>
          </cell>
          <cell r="R7273" t="e">
            <v>#REF!</v>
          </cell>
          <cell r="S7273">
            <v>0.2</v>
          </cell>
        </row>
        <row r="7274">
          <cell r="M7274">
            <v>0</v>
          </cell>
          <cell r="N7274">
            <v>0</v>
          </cell>
          <cell r="R7274">
            <v>0</v>
          </cell>
        </row>
        <row r="7275">
          <cell r="M7275">
            <v>0</v>
          </cell>
          <cell r="N7275">
            <v>0</v>
          </cell>
          <cell r="R7275">
            <v>0</v>
          </cell>
        </row>
        <row r="7276">
          <cell r="M7276">
            <v>0</v>
          </cell>
          <cell r="N7276">
            <v>0</v>
          </cell>
          <cell r="R7276" t="e">
            <v>#REF!</v>
          </cell>
        </row>
        <row r="7277">
          <cell r="M7277">
            <v>0</v>
          </cell>
          <cell r="N7277">
            <v>0</v>
          </cell>
          <cell r="R7277" t="e">
            <v>#REF!</v>
          </cell>
        </row>
        <row r="7278">
          <cell r="M7278">
            <v>0</v>
          </cell>
          <cell r="N7278">
            <v>0</v>
          </cell>
          <cell r="R7278" t="e">
            <v>#REF!</v>
          </cell>
        </row>
        <row r="7279">
          <cell r="M7279">
            <v>0</v>
          </cell>
          <cell r="N7279">
            <v>0</v>
          </cell>
          <cell r="R7279" t="e">
            <v>#REF!</v>
          </cell>
        </row>
        <row r="7280">
          <cell r="M7280">
            <v>0</v>
          </cell>
          <cell r="N7280">
            <v>0</v>
          </cell>
          <cell r="R7280" t="e">
            <v>#REF!</v>
          </cell>
        </row>
        <row r="7281">
          <cell r="M7281">
            <v>0</v>
          </cell>
          <cell r="N7281">
            <v>0</v>
          </cell>
          <cell r="R7281" t="e">
            <v>#REF!</v>
          </cell>
        </row>
        <row r="7282">
          <cell r="M7282">
            <v>0</v>
          </cell>
          <cell r="N7282">
            <v>0</v>
          </cell>
          <cell r="R7282" t="e">
            <v>#REF!</v>
          </cell>
        </row>
        <row r="7283">
          <cell r="M7283">
            <v>0</v>
          </cell>
          <cell r="N7283">
            <v>0</v>
          </cell>
          <cell r="R7283" t="e">
            <v>#REF!</v>
          </cell>
        </row>
        <row r="7284">
          <cell r="M7284">
            <v>0</v>
          </cell>
          <cell r="N7284">
            <v>0</v>
          </cell>
          <cell r="R7284" t="e">
            <v>#REF!</v>
          </cell>
        </row>
        <row r="7285">
          <cell r="M7285">
            <v>0</v>
          </cell>
          <cell r="N7285">
            <v>0</v>
          </cell>
          <cell r="R7285" t="e">
            <v>#REF!</v>
          </cell>
        </row>
        <row r="7286">
          <cell r="M7286">
            <v>0</v>
          </cell>
          <cell r="N7286">
            <v>0</v>
          </cell>
          <cell r="R7286" t="e">
            <v>#REF!</v>
          </cell>
        </row>
        <row r="7287">
          <cell r="M7287">
            <v>0</v>
          </cell>
          <cell r="N7287">
            <v>0</v>
          </cell>
          <cell r="R7287" t="e">
            <v>#REF!</v>
          </cell>
        </row>
        <row r="7288">
          <cell r="M7288">
            <v>0</v>
          </cell>
          <cell r="N7288">
            <v>0</v>
          </cell>
          <cell r="R7288" t="e">
            <v>#REF!</v>
          </cell>
        </row>
        <row r="7289">
          <cell r="M7289">
            <v>0</v>
          </cell>
          <cell r="N7289">
            <v>0</v>
          </cell>
          <cell r="R7289" t="e">
            <v>#REF!</v>
          </cell>
        </row>
        <row r="7290">
          <cell r="M7290">
            <v>0</v>
          </cell>
          <cell r="N7290">
            <v>0</v>
          </cell>
          <cell r="R7290" t="e">
            <v>#REF!</v>
          </cell>
        </row>
        <row r="7291">
          <cell r="M7291">
            <v>0</v>
          </cell>
          <cell r="N7291">
            <v>0</v>
          </cell>
          <cell r="R7291" t="e">
            <v>#REF!</v>
          </cell>
        </row>
        <row r="7292">
          <cell r="M7292">
            <v>0</v>
          </cell>
          <cell r="N7292">
            <v>0</v>
          </cell>
        </row>
        <row r="7293">
          <cell r="M7293">
            <v>0</v>
          </cell>
          <cell r="N7293">
            <v>0</v>
          </cell>
        </row>
        <row r="7294">
          <cell r="M7294">
            <v>0</v>
          </cell>
          <cell r="N7294">
            <v>0</v>
          </cell>
        </row>
        <row r="7295">
          <cell r="M7295">
            <v>0</v>
          </cell>
          <cell r="N7295">
            <v>0</v>
          </cell>
        </row>
        <row r="7296">
          <cell r="M7296">
            <v>0</v>
          </cell>
          <cell r="N7296">
            <v>0</v>
          </cell>
        </row>
        <row r="7297">
          <cell r="M7297">
            <v>0</v>
          </cell>
          <cell r="N7297">
            <v>0</v>
          </cell>
        </row>
        <row r="7298">
          <cell r="M7298">
            <v>0</v>
          </cell>
          <cell r="N7298">
            <v>0</v>
          </cell>
        </row>
        <row r="7299">
          <cell r="M7299">
            <v>0</v>
          </cell>
          <cell r="N7299">
            <v>0</v>
          </cell>
        </row>
        <row r="7300">
          <cell r="M7300">
            <v>0</v>
          </cell>
          <cell r="N7300">
            <v>0</v>
          </cell>
        </row>
        <row r="7301">
          <cell r="M7301">
            <v>0</v>
          </cell>
          <cell r="N7301">
            <v>0</v>
          </cell>
        </row>
        <row r="7302">
          <cell r="M7302">
            <v>0</v>
          </cell>
          <cell r="N7302">
            <v>0</v>
          </cell>
        </row>
        <row r="7303">
          <cell r="M7303">
            <v>0</v>
          </cell>
          <cell r="N7303">
            <v>0</v>
          </cell>
        </row>
        <row r="7304">
          <cell r="M7304">
            <v>0</v>
          </cell>
          <cell r="N7304">
            <v>0</v>
          </cell>
        </row>
        <row r="7305">
          <cell r="M7305">
            <v>0</v>
          </cell>
          <cell r="N7305">
            <v>0</v>
          </cell>
        </row>
        <row r="7306">
          <cell r="M7306">
            <v>0</v>
          </cell>
          <cell r="N7306">
            <v>0</v>
          </cell>
        </row>
        <row r="7308">
          <cell r="M7308">
            <v>0</v>
          </cell>
          <cell r="N7308">
            <v>0</v>
          </cell>
        </row>
        <row r="7309">
          <cell r="M7309">
            <v>0</v>
          </cell>
          <cell r="N7309">
            <v>0</v>
          </cell>
        </row>
        <row r="7310">
          <cell r="M7310">
            <v>0</v>
          </cell>
          <cell r="N7310">
            <v>0</v>
          </cell>
        </row>
        <row r="7311">
          <cell r="M7311">
            <v>0</v>
          </cell>
          <cell r="N7311">
            <v>0</v>
          </cell>
        </row>
        <row r="7312">
          <cell r="M7312">
            <v>0</v>
          </cell>
          <cell r="N7312">
            <v>0</v>
          </cell>
        </row>
        <row r="7313">
          <cell r="M7313">
            <v>0</v>
          </cell>
          <cell r="N7313">
            <v>0</v>
          </cell>
        </row>
        <row r="7314">
          <cell r="M7314">
            <v>0</v>
          </cell>
          <cell r="N7314">
            <v>0</v>
          </cell>
        </row>
        <row r="7315">
          <cell r="M7315">
            <v>0</v>
          </cell>
          <cell r="N7315">
            <v>0</v>
          </cell>
        </row>
        <row r="7316">
          <cell r="M7316">
            <v>0</v>
          </cell>
          <cell r="N7316">
            <v>0</v>
          </cell>
        </row>
        <row r="7317">
          <cell r="M7317">
            <v>0</v>
          </cell>
          <cell r="N7317">
            <v>0</v>
          </cell>
        </row>
        <row r="7318">
          <cell r="M7318">
            <v>0</v>
          </cell>
          <cell r="N7318">
            <v>0</v>
          </cell>
        </row>
        <row r="7319">
          <cell r="I7319">
            <v>0</v>
          </cell>
          <cell r="J7319">
            <v>0</v>
          </cell>
          <cell r="K7319">
            <v>0</v>
          </cell>
          <cell r="L7319">
            <v>0</v>
          </cell>
          <cell r="M7319">
            <v>0</v>
          </cell>
          <cell r="N7319">
            <v>0</v>
          </cell>
        </row>
        <row r="7320">
          <cell r="M7320">
            <v>0</v>
          </cell>
          <cell r="N7320">
            <v>0</v>
          </cell>
        </row>
        <row r="7321">
          <cell r="M7321">
            <v>0</v>
          </cell>
          <cell r="N7321">
            <v>0</v>
          </cell>
        </row>
        <row r="7322">
          <cell r="M7322">
            <v>0</v>
          </cell>
          <cell r="N7322">
            <v>0</v>
          </cell>
        </row>
        <row r="7323">
          <cell r="M7323">
            <v>0</v>
          </cell>
          <cell r="N7323">
            <v>0</v>
          </cell>
        </row>
        <row r="7324">
          <cell r="M7324">
            <v>0</v>
          </cell>
          <cell r="N7324">
            <v>0</v>
          </cell>
        </row>
        <row r="7325">
          <cell r="M7325">
            <v>0</v>
          </cell>
          <cell r="N7325">
            <v>0</v>
          </cell>
        </row>
        <row r="7326">
          <cell r="M7326">
            <v>0</v>
          </cell>
          <cell r="N7326">
            <v>0</v>
          </cell>
        </row>
        <row r="7327">
          <cell r="M7327">
            <v>0</v>
          </cell>
          <cell r="N7327">
            <v>0</v>
          </cell>
        </row>
        <row r="7328">
          <cell r="M7328">
            <v>0</v>
          </cell>
          <cell r="N7328">
            <v>0</v>
          </cell>
        </row>
        <row r="7331">
          <cell r="M7331">
            <v>0</v>
          </cell>
          <cell r="N7331">
            <v>0</v>
          </cell>
        </row>
        <row r="7332">
          <cell r="M7332">
            <v>0</v>
          </cell>
          <cell r="N7332">
            <v>0</v>
          </cell>
        </row>
        <row r="7333">
          <cell r="M7333">
            <v>0</v>
          </cell>
          <cell r="N7333">
            <v>0</v>
          </cell>
        </row>
        <row r="7334">
          <cell r="M7334">
            <v>0</v>
          </cell>
          <cell r="N7334">
            <v>0</v>
          </cell>
        </row>
        <row r="7335">
          <cell r="M7335">
            <v>0</v>
          </cell>
          <cell r="N7335">
            <v>0</v>
          </cell>
        </row>
        <row r="7336">
          <cell r="I7336" t="str">
            <v>O.E. 8.10</v>
          </cell>
          <cell r="J7336" t="str">
            <v>SUMINISTRO E INSTALACIÓN SALIDA PARA SALIDA COMUNICACIONESCON TUBERÍA Y ACCESORIOS  EMT DE 1" CAJA GALVANIZADA 4"X4" CON SUPLEMENTO SIN ALAMBRAR</v>
          </cell>
          <cell r="K7336" t="str">
            <v>un</v>
          </cell>
          <cell r="L7336">
            <v>232734</v>
          </cell>
          <cell r="M7336">
            <v>185407.94999999998</v>
          </cell>
          <cell r="N7336">
            <v>36213.15</v>
          </cell>
          <cell r="O7336">
            <v>8610.6575000000012</v>
          </cell>
          <cell r="P7336">
            <v>2502.732</v>
          </cell>
          <cell r="Q7336">
            <v>0</v>
          </cell>
          <cell r="R7336" t="e">
            <v>#REF!</v>
          </cell>
          <cell r="S7336">
            <v>0.2</v>
          </cell>
        </row>
        <row r="7337">
          <cell r="M7337">
            <v>0</v>
          </cell>
          <cell r="N7337">
            <v>0</v>
          </cell>
          <cell r="R7337">
            <v>0</v>
          </cell>
        </row>
        <row r="7338">
          <cell r="M7338">
            <v>0</v>
          </cell>
          <cell r="N7338">
            <v>0</v>
          </cell>
          <cell r="R7338">
            <v>0</v>
          </cell>
        </row>
        <row r="7339">
          <cell r="M7339">
            <v>0</v>
          </cell>
          <cell r="N7339">
            <v>0</v>
          </cell>
          <cell r="R7339" t="e">
            <v>#REF!</v>
          </cell>
        </row>
        <row r="7340">
          <cell r="M7340">
            <v>0</v>
          </cell>
          <cell r="N7340">
            <v>0</v>
          </cell>
          <cell r="R7340" t="e">
            <v>#REF!</v>
          </cell>
        </row>
        <row r="7341">
          <cell r="M7341">
            <v>0</v>
          </cell>
          <cell r="N7341">
            <v>0</v>
          </cell>
          <cell r="R7341" t="e">
            <v>#REF!</v>
          </cell>
        </row>
        <row r="7342">
          <cell r="M7342">
            <v>0</v>
          </cell>
          <cell r="N7342">
            <v>0</v>
          </cell>
          <cell r="R7342" t="e">
            <v>#REF!</v>
          </cell>
        </row>
        <row r="7343">
          <cell r="M7343">
            <v>0</v>
          </cell>
          <cell r="N7343">
            <v>0</v>
          </cell>
          <cell r="R7343" t="e">
            <v>#REF!</v>
          </cell>
        </row>
        <row r="7344">
          <cell r="M7344">
            <v>0</v>
          </cell>
          <cell r="N7344">
            <v>0</v>
          </cell>
          <cell r="R7344" t="e">
            <v>#REF!</v>
          </cell>
        </row>
        <row r="7345">
          <cell r="M7345">
            <v>0</v>
          </cell>
          <cell r="N7345">
            <v>0</v>
          </cell>
          <cell r="R7345" t="e">
            <v>#REF!</v>
          </cell>
        </row>
        <row r="7346">
          <cell r="M7346">
            <v>0</v>
          </cell>
          <cell r="N7346">
            <v>0</v>
          </cell>
          <cell r="R7346" t="e">
            <v>#REF!</v>
          </cell>
        </row>
        <row r="7347">
          <cell r="M7347">
            <v>0</v>
          </cell>
          <cell r="N7347">
            <v>0</v>
          </cell>
          <cell r="R7347" t="e">
            <v>#REF!</v>
          </cell>
        </row>
        <row r="7348">
          <cell r="M7348">
            <v>0</v>
          </cell>
          <cell r="N7348">
            <v>0</v>
          </cell>
          <cell r="R7348" t="e">
            <v>#REF!</v>
          </cell>
        </row>
        <row r="7349">
          <cell r="M7349">
            <v>0</v>
          </cell>
          <cell r="N7349">
            <v>0</v>
          </cell>
          <cell r="R7349" t="e">
            <v>#REF!</v>
          </cell>
        </row>
        <row r="7350">
          <cell r="M7350">
            <v>0</v>
          </cell>
          <cell r="N7350">
            <v>0</v>
          </cell>
          <cell r="R7350" t="e">
            <v>#REF!</v>
          </cell>
        </row>
        <row r="7351">
          <cell r="M7351">
            <v>0</v>
          </cell>
          <cell r="N7351">
            <v>0</v>
          </cell>
          <cell r="R7351" t="e">
            <v>#REF!</v>
          </cell>
        </row>
        <row r="7352">
          <cell r="M7352">
            <v>0</v>
          </cell>
          <cell r="N7352">
            <v>0</v>
          </cell>
          <cell r="R7352" t="e">
            <v>#REF!</v>
          </cell>
        </row>
        <row r="7353">
          <cell r="M7353">
            <v>0</v>
          </cell>
          <cell r="N7353">
            <v>0</v>
          </cell>
          <cell r="R7353" t="e">
            <v>#REF!</v>
          </cell>
        </row>
        <row r="7354">
          <cell r="M7354">
            <v>0</v>
          </cell>
          <cell r="N7354">
            <v>0</v>
          </cell>
          <cell r="R7354" t="e">
            <v>#REF!</v>
          </cell>
        </row>
        <row r="7355">
          <cell r="M7355">
            <v>0</v>
          </cell>
          <cell r="N7355">
            <v>0</v>
          </cell>
        </row>
        <row r="7356">
          <cell r="M7356">
            <v>0</v>
          </cell>
          <cell r="N7356">
            <v>0</v>
          </cell>
        </row>
        <row r="7357">
          <cell r="M7357">
            <v>0</v>
          </cell>
          <cell r="N7357">
            <v>0</v>
          </cell>
        </row>
        <row r="7358">
          <cell r="M7358">
            <v>0</v>
          </cell>
          <cell r="N7358">
            <v>0</v>
          </cell>
        </row>
        <row r="7359">
          <cell r="M7359">
            <v>0</v>
          </cell>
          <cell r="N7359">
            <v>0</v>
          </cell>
        </row>
        <row r="7360">
          <cell r="M7360">
            <v>0</v>
          </cell>
          <cell r="N7360">
            <v>0</v>
          </cell>
        </row>
        <row r="7361">
          <cell r="M7361">
            <v>0</v>
          </cell>
          <cell r="N7361">
            <v>0</v>
          </cell>
        </row>
        <row r="7362">
          <cell r="M7362">
            <v>0</v>
          </cell>
          <cell r="N7362">
            <v>0</v>
          </cell>
        </row>
        <row r="7363">
          <cell r="M7363">
            <v>0</v>
          </cell>
          <cell r="N7363">
            <v>0</v>
          </cell>
        </row>
        <row r="7364">
          <cell r="M7364">
            <v>0</v>
          </cell>
          <cell r="N7364">
            <v>0</v>
          </cell>
        </row>
        <row r="7365">
          <cell r="M7365">
            <v>0</v>
          </cell>
          <cell r="N7365">
            <v>0</v>
          </cell>
        </row>
        <row r="7366">
          <cell r="M7366">
            <v>0</v>
          </cell>
          <cell r="N7366">
            <v>0</v>
          </cell>
        </row>
        <row r="7367">
          <cell r="M7367">
            <v>0</v>
          </cell>
          <cell r="N7367">
            <v>0</v>
          </cell>
        </row>
        <row r="7368">
          <cell r="M7368">
            <v>0</v>
          </cell>
          <cell r="N7368">
            <v>0</v>
          </cell>
        </row>
        <row r="7369">
          <cell r="M7369">
            <v>0</v>
          </cell>
          <cell r="N7369">
            <v>0</v>
          </cell>
        </row>
        <row r="7371">
          <cell r="M7371">
            <v>0</v>
          </cell>
          <cell r="N7371">
            <v>0</v>
          </cell>
        </row>
        <row r="7372">
          <cell r="M7372">
            <v>0</v>
          </cell>
          <cell r="N7372">
            <v>0</v>
          </cell>
        </row>
        <row r="7373">
          <cell r="M7373">
            <v>0</v>
          </cell>
          <cell r="N7373">
            <v>0</v>
          </cell>
        </row>
        <row r="7374">
          <cell r="M7374">
            <v>0</v>
          </cell>
          <cell r="N7374">
            <v>0</v>
          </cell>
        </row>
        <row r="7375">
          <cell r="M7375">
            <v>0</v>
          </cell>
          <cell r="N7375">
            <v>0</v>
          </cell>
        </row>
        <row r="7376">
          <cell r="M7376">
            <v>0</v>
          </cell>
          <cell r="N7376">
            <v>0</v>
          </cell>
        </row>
        <row r="7377">
          <cell r="M7377">
            <v>0</v>
          </cell>
          <cell r="N7377">
            <v>0</v>
          </cell>
        </row>
        <row r="7378">
          <cell r="M7378">
            <v>0</v>
          </cell>
          <cell r="N7378">
            <v>0</v>
          </cell>
        </row>
        <row r="7379">
          <cell r="M7379">
            <v>0</v>
          </cell>
          <cell r="N7379">
            <v>0</v>
          </cell>
        </row>
        <row r="7380">
          <cell r="M7380">
            <v>0</v>
          </cell>
          <cell r="N7380">
            <v>0</v>
          </cell>
        </row>
        <row r="7381">
          <cell r="M7381">
            <v>0</v>
          </cell>
          <cell r="N7381">
            <v>0</v>
          </cell>
        </row>
        <row r="7382">
          <cell r="I7382">
            <v>0</v>
          </cell>
          <cell r="J7382">
            <v>0</v>
          </cell>
          <cell r="K7382">
            <v>0</v>
          </cell>
          <cell r="L7382">
            <v>0</v>
          </cell>
          <cell r="M7382">
            <v>0</v>
          </cell>
          <cell r="N7382">
            <v>0</v>
          </cell>
        </row>
        <row r="7383">
          <cell r="M7383">
            <v>0</v>
          </cell>
          <cell r="N7383">
            <v>0</v>
          </cell>
        </row>
        <row r="7384">
          <cell r="M7384">
            <v>0</v>
          </cell>
          <cell r="N7384">
            <v>0</v>
          </cell>
        </row>
        <row r="7385">
          <cell r="M7385">
            <v>0</v>
          </cell>
          <cell r="N7385">
            <v>0</v>
          </cell>
        </row>
        <row r="7386">
          <cell r="M7386">
            <v>0</v>
          </cell>
          <cell r="N7386">
            <v>0</v>
          </cell>
        </row>
        <row r="7387">
          <cell r="M7387">
            <v>0</v>
          </cell>
          <cell r="N7387">
            <v>0</v>
          </cell>
        </row>
        <row r="7388">
          <cell r="M7388">
            <v>0</v>
          </cell>
          <cell r="N7388">
            <v>0</v>
          </cell>
        </row>
        <row r="7389">
          <cell r="M7389">
            <v>0</v>
          </cell>
          <cell r="N7389">
            <v>0</v>
          </cell>
        </row>
        <row r="7390">
          <cell r="M7390">
            <v>0</v>
          </cell>
          <cell r="N7390">
            <v>0</v>
          </cell>
        </row>
        <row r="7391">
          <cell r="M7391">
            <v>0</v>
          </cell>
          <cell r="N7391">
            <v>0</v>
          </cell>
        </row>
        <row r="7395">
          <cell r="M7395">
            <v>0</v>
          </cell>
          <cell r="N7395">
            <v>0</v>
          </cell>
        </row>
        <row r="7396">
          <cell r="M7396">
            <v>0</v>
          </cell>
          <cell r="N7396">
            <v>0</v>
          </cell>
        </row>
        <row r="7397">
          <cell r="M7397">
            <v>0</v>
          </cell>
          <cell r="N7397">
            <v>0</v>
          </cell>
        </row>
        <row r="7398">
          <cell r="M7398">
            <v>0</v>
          </cell>
          <cell r="N7398">
            <v>0</v>
          </cell>
        </row>
        <row r="7399">
          <cell r="M7399">
            <v>0</v>
          </cell>
          <cell r="N7399">
            <v>0</v>
          </cell>
        </row>
        <row r="7400">
          <cell r="I7400" t="str">
            <v>O.E. 9.1</v>
          </cell>
          <cell r="J7400" t="str">
            <v>SUMINISTRO E INSTALACION DE Altavoz 5" HQ 32 OHM</v>
          </cell>
          <cell r="K7400" t="str">
            <v>un</v>
          </cell>
          <cell r="L7400">
            <v>247414</v>
          </cell>
          <cell r="M7400">
            <v>216896.53999999998</v>
          </cell>
          <cell r="N7400">
            <v>22633.21875</v>
          </cell>
          <cell r="O7400">
            <v>5381.6609374999998</v>
          </cell>
          <cell r="P7400">
            <v>2502.732</v>
          </cell>
          <cell r="Q7400">
            <v>0</v>
          </cell>
          <cell r="R7400" t="e">
            <v>#REF!</v>
          </cell>
          <cell r="S7400">
            <v>0.125</v>
          </cell>
        </row>
        <row r="7401">
          <cell r="M7401">
            <v>0</v>
          </cell>
          <cell r="N7401">
            <v>0</v>
          </cell>
          <cell r="R7401">
            <v>0</v>
          </cell>
        </row>
        <row r="7402">
          <cell r="M7402">
            <v>0</v>
          </cell>
          <cell r="N7402">
            <v>0</v>
          </cell>
          <cell r="R7402">
            <v>0</v>
          </cell>
        </row>
        <row r="7403">
          <cell r="M7403">
            <v>0</v>
          </cell>
          <cell r="N7403">
            <v>0</v>
          </cell>
          <cell r="R7403" t="e">
            <v>#REF!</v>
          </cell>
        </row>
        <row r="7404">
          <cell r="M7404">
            <v>0</v>
          </cell>
          <cell r="N7404">
            <v>0</v>
          </cell>
          <cell r="R7404" t="e">
            <v>#REF!</v>
          </cell>
        </row>
        <row r="7405">
          <cell r="M7405">
            <v>0</v>
          </cell>
          <cell r="N7405">
            <v>0</v>
          </cell>
          <cell r="R7405" t="e">
            <v>#REF!</v>
          </cell>
        </row>
        <row r="7406">
          <cell r="M7406">
            <v>0</v>
          </cell>
          <cell r="N7406">
            <v>0</v>
          </cell>
          <cell r="R7406" t="e">
            <v>#REF!</v>
          </cell>
        </row>
        <row r="7407">
          <cell r="M7407">
            <v>0</v>
          </cell>
          <cell r="N7407">
            <v>0</v>
          </cell>
          <cell r="R7407" t="e">
            <v>#REF!</v>
          </cell>
        </row>
        <row r="7408">
          <cell r="M7408">
            <v>0</v>
          </cell>
          <cell r="N7408">
            <v>0</v>
          </cell>
          <cell r="R7408" t="e">
            <v>#REF!</v>
          </cell>
        </row>
        <row r="7409">
          <cell r="M7409">
            <v>0</v>
          </cell>
          <cell r="N7409">
            <v>0</v>
          </cell>
          <cell r="R7409" t="e">
            <v>#REF!</v>
          </cell>
        </row>
        <row r="7410">
          <cell r="M7410">
            <v>0</v>
          </cell>
          <cell r="N7410">
            <v>0</v>
          </cell>
          <cell r="R7410" t="e">
            <v>#REF!</v>
          </cell>
        </row>
        <row r="7411">
          <cell r="M7411">
            <v>0</v>
          </cell>
          <cell r="N7411">
            <v>0</v>
          </cell>
          <cell r="R7411" t="e">
            <v>#REF!</v>
          </cell>
        </row>
        <row r="7412">
          <cell r="M7412">
            <v>0</v>
          </cell>
          <cell r="N7412">
            <v>0</v>
          </cell>
          <cell r="R7412" t="e">
            <v>#REF!</v>
          </cell>
        </row>
        <row r="7413">
          <cell r="M7413">
            <v>0</v>
          </cell>
          <cell r="N7413">
            <v>0</v>
          </cell>
          <cell r="R7413" t="e">
            <v>#REF!</v>
          </cell>
        </row>
        <row r="7414">
          <cell r="M7414">
            <v>0</v>
          </cell>
          <cell r="N7414">
            <v>0</v>
          </cell>
          <cell r="R7414" t="e">
            <v>#REF!</v>
          </cell>
        </row>
        <row r="7415">
          <cell r="M7415">
            <v>0</v>
          </cell>
          <cell r="N7415">
            <v>0</v>
          </cell>
          <cell r="R7415" t="e">
            <v>#REF!</v>
          </cell>
        </row>
        <row r="7416">
          <cell r="M7416">
            <v>0</v>
          </cell>
          <cell r="N7416">
            <v>0</v>
          </cell>
          <cell r="R7416" t="e">
            <v>#REF!</v>
          </cell>
        </row>
        <row r="7417">
          <cell r="M7417">
            <v>0</v>
          </cell>
          <cell r="N7417">
            <v>0</v>
          </cell>
          <cell r="R7417" t="e">
            <v>#REF!</v>
          </cell>
        </row>
        <row r="7418">
          <cell r="M7418">
            <v>0</v>
          </cell>
          <cell r="N7418">
            <v>0</v>
          </cell>
          <cell r="R7418" t="e">
            <v>#REF!</v>
          </cell>
        </row>
        <row r="7419">
          <cell r="M7419">
            <v>0</v>
          </cell>
          <cell r="N7419">
            <v>0</v>
          </cell>
        </row>
        <row r="7420">
          <cell r="M7420">
            <v>0</v>
          </cell>
          <cell r="N7420">
            <v>0</v>
          </cell>
        </row>
        <row r="7421">
          <cell r="M7421">
            <v>0</v>
          </cell>
          <cell r="N7421">
            <v>0</v>
          </cell>
        </row>
        <row r="7422">
          <cell r="M7422">
            <v>0</v>
          </cell>
          <cell r="N7422">
            <v>0</v>
          </cell>
        </row>
        <row r="7423">
          <cell r="M7423">
            <v>0</v>
          </cell>
          <cell r="N7423">
            <v>0</v>
          </cell>
        </row>
        <row r="7424">
          <cell r="M7424">
            <v>0</v>
          </cell>
          <cell r="N7424">
            <v>0</v>
          </cell>
        </row>
        <row r="7425">
          <cell r="M7425">
            <v>0</v>
          </cell>
          <cell r="N7425">
            <v>0</v>
          </cell>
        </row>
        <row r="7426">
          <cell r="M7426">
            <v>0</v>
          </cell>
          <cell r="N7426">
            <v>0</v>
          </cell>
        </row>
        <row r="7427">
          <cell r="M7427">
            <v>0</v>
          </cell>
          <cell r="N7427">
            <v>0</v>
          </cell>
        </row>
        <row r="7428">
          <cell r="M7428">
            <v>0</v>
          </cell>
          <cell r="N7428">
            <v>0</v>
          </cell>
        </row>
        <row r="7429">
          <cell r="M7429">
            <v>0</v>
          </cell>
          <cell r="N7429">
            <v>0</v>
          </cell>
        </row>
        <row r="7430">
          <cell r="M7430">
            <v>0</v>
          </cell>
          <cell r="N7430">
            <v>0</v>
          </cell>
        </row>
        <row r="7431">
          <cell r="M7431">
            <v>0</v>
          </cell>
          <cell r="N7431">
            <v>0</v>
          </cell>
        </row>
        <row r="7432">
          <cell r="M7432">
            <v>0</v>
          </cell>
          <cell r="N7432">
            <v>0</v>
          </cell>
        </row>
        <row r="7433">
          <cell r="M7433">
            <v>0</v>
          </cell>
          <cell r="N7433">
            <v>0</v>
          </cell>
        </row>
        <row r="7435">
          <cell r="M7435">
            <v>0</v>
          </cell>
          <cell r="N7435">
            <v>0</v>
          </cell>
        </row>
        <row r="7436">
          <cell r="M7436">
            <v>0</v>
          </cell>
          <cell r="N7436">
            <v>0</v>
          </cell>
        </row>
        <row r="7437">
          <cell r="M7437">
            <v>0</v>
          </cell>
          <cell r="N7437">
            <v>0</v>
          </cell>
        </row>
        <row r="7438">
          <cell r="M7438">
            <v>0</v>
          </cell>
          <cell r="N7438">
            <v>0</v>
          </cell>
        </row>
        <row r="7439">
          <cell r="M7439">
            <v>0</v>
          </cell>
          <cell r="N7439">
            <v>0</v>
          </cell>
        </row>
        <row r="7440">
          <cell r="M7440">
            <v>0</v>
          </cell>
          <cell r="N7440">
            <v>0</v>
          </cell>
        </row>
        <row r="7441">
          <cell r="M7441">
            <v>0</v>
          </cell>
          <cell r="N7441">
            <v>0</v>
          </cell>
        </row>
        <row r="7442">
          <cell r="M7442">
            <v>0</v>
          </cell>
          <cell r="N7442">
            <v>0</v>
          </cell>
        </row>
        <row r="7443">
          <cell r="M7443">
            <v>0</v>
          </cell>
          <cell r="N7443">
            <v>0</v>
          </cell>
        </row>
        <row r="7444">
          <cell r="M7444">
            <v>0</v>
          </cell>
          <cell r="N7444">
            <v>0</v>
          </cell>
        </row>
        <row r="7445">
          <cell r="M7445">
            <v>0</v>
          </cell>
          <cell r="N7445">
            <v>0</v>
          </cell>
        </row>
        <row r="7446">
          <cell r="I7446">
            <v>0</v>
          </cell>
          <cell r="J7446">
            <v>0</v>
          </cell>
          <cell r="K7446">
            <v>0</v>
          </cell>
          <cell r="L7446">
            <v>0</v>
          </cell>
          <cell r="M7446">
            <v>0</v>
          </cell>
          <cell r="N7446">
            <v>0</v>
          </cell>
        </row>
        <row r="7447">
          <cell r="M7447">
            <v>0</v>
          </cell>
          <cell r="N7447">
            <v>0</v>
          </cell>
        </row>
        <row r="7448">
          <cell r="M7448">
            <v>0</v>
          </cell>
          <cell r="N7448">
            <v>0</v>
          </cell>
        </row>
        <row r="7449">
          <cell r="M7449">
            <v>0</v>
          </cell>
          <cell r="N7449">
            <v>0</v>
          </cell>
        </row>
        <row r="7450">
          <cell r="M7450">
            <v>0</v>
          </cell>
          <cell r="N7450">
            <v>0</v>
          </cell>
        </row>
        <row r="7451">
          <cell r="M7451">
            <v>0</v>
          </cell>
          <cell r="N7451">
            <v>0</v>
          </cell>
        </row>
        <row r="7452">
          <cell r="M7452">
            <v>0</v>
          </cell>
          <cell r="N7452">
            <v>0</v>
          </cell>
        </row>
        <row r="7453">
          <cell r="M7453">
            <v>0</v>
          </cell>
          <cell r="N7453">
            <v>0</v>
          </cell>
        </row>
        <row r="7454">
          <cell r="M7454">
            <v>0</v>
          </cell>
          <cell r="N7454">
            <v>0</v>
          </cell>
        </row>
        <row r="7455">
          <cell r="M7455">
            <v>0</v>
          </cell>
          <cell r="N7455">
            <v>0</v>
          </cell>
        </row>
        <row r="7456">
          <cell r="M7456">
            <v>0</v>
          </cell>
          <cell r="N7456">
            <v>0</v>
          </cell>
        </row>
        <row r="7458">
          <cell r="M7458">
            <v>0</v>
          </cell>
          <cell r="N7458">
            <v>0</v>
          </cell>
        </row>
        <row r="7459">
          <cell r="M7459">
            <v>0</v>
          </cell>
          <cell r="N7459">
            <v>0</v>
          </cell>
        </row>
        <row r="7460">
          <cell r="M7460">
            <v>0</v>
          </cell>
          <cell r="N7460">
            <v>0</v>
          </cell>
        </row>
        <row r="7461">
          <cell r="M7461">
            <v>0</v>
          </cell>
          <cell r="N7461">
            <v>0</v>
          </cell>
        </row>
        <row r="7462">
          <cell r="M7462">
            <v>0</v>
          </cell>
          <cell r="N7462">
            <v>0</v>
          </cell>
        </row>
        <row r="7463">
          <cell r="I7463" t="str">
            <v>O.E. 9.2</v>
          </cell>
          <cell r="J7463" t="str">
            <v>SUMINISTRO E INSTALACION DE CONSOLA DE AVISOS MULTIZONA IP CON DISPLAY, MICRÓFONO Y GARBADOR DE MENSAJES CON ADAPTADOR PARA EL SISTEMA DE SONIDO AMBIENTAL</v>
          </cell>
          <cell r="K7463" t="str">
            <v>un</v>
          </cell>
          <cell r="L7463">
            <v>5575662</v>
          </cell>
          <cell r="M7463">
            <v>4133540.4221999994</v>
          </cell>
          <cell r="N7463">
            <v>1371065.75</v>
          </cell>
          <cell r="O7463">
            <v>68553.287500000006</v>
          </cell>
          <cell r="P7463">
            <v>2502.732</v>
          </cell>
          <cell r="Q7463">
            <v>0</v>
          </cell>
          <cell r="R7463" t="e">
            <v>#REF!</v>
          </cell>
          <cell r="S7463">
            <v>1</v>
          </cell>
        </row>
        <row r="7464">
          <cell r="M7464">
            <v>0</v>
          </cell>
          <cell r="N7464">
            <v>0</v>
          </cell>
          <cell r="R7464">
            <v>0</v>
          </cell>
        </row>
        <row r="7465">
          <cell r="M7465">
            <v>0</v>
          </cell>
          <cell r="N7465">
            <v>0</v>
          </cell>
          <cell r="R7465">
            <v>0</v>
          </cell>
        </row>
        <row r="7466">
          <cell r="M7466">
            <v>0</v>
          </cell>
          <cell r="N7466">
            <v>0</v>
          </cell>
          <cell r="R7466" t="e">
            <v>#REF!</v>
          </cell>
        </row>
        <row r="7467">
          <cell r="M7467">
            <v>0</v>
          </cell>
          <cell r="N7467">
            <v>0</v>
          </cell>
          <cell r="R7467" t="e">
            <v>#REF!</v>
          </cell>
        </row>
        <row r="7468">
          <cell r="M7468">
            <v>0</v>
          </cell>
          <cell r="N7468">
            <v>0</v>
          </cell>
          <cell r="R7468" t="e">
            <v>#REF!</v>
          </cell>
        </row>
        <row r="7469">
          <cell r="M7469">
            <v>0</v>
          </cell>
          <cell r="N7469">
            <v>0</v>
          </cell>
          <cell r="R7469" t="e">
            <v>#REF!</v>
          </cell>
        </row>
        <row r="7470">
          <cell r="M7470">
            <v>0</v>
          </cell>
          <cell r="N7470">
            <v>0</v>
          </cell>
          <cell r="R7470" t="e">
            <v>#REF!</v>
          </cell>
        </row>
        <row r="7471">
          <cell r="M7471">
            <v>0</v>
          </cell>
          <cell r="N7471">
            <v>0</v>
          </cell>
          <cell r="R7471" t="e">
            <v>#REF!</v>
          </cell>
        </row>
        <row r="7472">
          <cell r="M7472">
            <v>0</v>
          </cell>
          <cell r="N7472">
            <v>0</v>
          </cell>
          <cell r="R7472" t="e">
            <v>#REF!</v>
          </cell>
        </row>
        <row r="7473">
          <cell r="M7473">
            <v>0</v>
          </cell>
          <cell r="N7473">
            <v>0</v>
          </cell>
          <cell r="R7473" t="e">
            <v>#REF!</v>
          </cell>
        </row>
        <row r="7474">
          <cell r="M7474">
            <v>0</v>
          </cell>
          <cell r="N7474">
            <v>0</v>
          </cell>
          <cell r="R7474" t="e">
            <v>#REF!</v>
          </cell>
        </row>
        <row r="7475">
          <cell r="M7475">
            <v>0</v>
          </cell>
          <cell r="N7475">
            <v>0</v>
          </cell>
          <cell r="R7475" t="e">
            <v>#REF!</v>
          </cell>
        </row>
        <row r="7476">
          <cell r="M7476">
            <v>0</v>
          </cell>
          <cell r="N7476">
            <v>0</v>
          </cell>
          <cell r="R7476" t="e">
            <v>#REF!</v>
          </cell>
        </row>
        <row r="7477">
          <cell r="M7477">
            <v>0</v>
          </cell>
          <cell r="N7477">
            <v>0</v>
          </cell>
          <cell r="R7477" t="e">
            <v>#REF!</v>
          </cell>
        </row>
        <row r="7478">
          <cell r="M7478">
            <v>0</v>
          </cell>
          <cell r="N7478">
            <v>0</v>
          </cell>
          <cell r="R7478" t="e">
            <v>#REF!</v>
          </cell>
        </row>
        <row r="7479">
          <cell r="M7479">
            <v>0</v>
          </cell>
          <cell r="N7479">
            <v>0</v>
          </cell>
          <cell r="R7479" t="e">
            <v>#REF!</v>
          </cell>
        </row>
        <row r="7480">
          <cell r="M7480">
            <v>0</v>
          </cell>
          <cell r="N7480">
            <v>0</v>
          </cell>
          <cell r="R7480" t="e">
            <v>#REF!</v>
          </cell>
        </row>
        <row r="7481">
          <cell r="M7481">
            <v>0</v>
          </cell>
          <cell r="N7481">
            <v>0</v>
          </cell>
          <cell r="R7481" t="e">
            <v>#REF!</v>
          </cell>
        </row>
        <row r="7482">
          <cell r="M7482">
            <v>0</v>
          </cell>
          <cell r="N7482">
            <v>0</v>
          </cell>
        </row>
        <row r="7483">
          <cell r="M7483">
            <v>0</v>
          </cell>
          <cell r="N7483">
            <v>0</v>
          </cell>
        </row>
        <row r="7484">
          <cell r="M7484">
            <v>0</v>
          </cell>
          <cell r="N7484">
            <v>0</v>
          </cell>
        </row>
        <row r="7485">
          <cell r="M7485">
            <v>0</v>
          </cell>
          <cell r="N7485">
            <v>0</v>
          </cell>
        </row>
        <row r="7486">
          <cell r="M7486">
            <v>0</v>
          </cell>
          <cell r="N7486">
            <v>0</v>
          </cell>
        </row>
        <row r="7487">
          <cell r="M7487">
            <v>0</v>
          </cell>
          <cell r="N7487">
            <v>0</v>
          </cell>
        </row>
        <row r="7488">
          <cell r="M7488">
            <v>0</v>
          </cell>
          <cell r="N7488">
            <v>0</v>
          </cell>
        </row>
        <row r="7489">
          <cell r="M7489">
            <v>0</v>
          </cell>
          <cell r="N7489">
            <v>0</v>
          </cell>
        </row>
        <row r="7490">
          <cell r="M7490">
            <v>0</v>
          </cell>
          <cell r="N7490">
            <v>0</v>
          </cell>
        </row>
        <row r="7491">
          <cell r="M7491">
            <v>0</v>
          </cell>
          <cell r="N7491">
            <v>0</v>
          </cell>
        </row>
        <row r="7492">
          <cell r="M7492">
            <v>0</v>
          </cell>
          <cell r="N7492">
            <v>0</v>
          </cell>
        </row>
        <row r="7493">
          <cell r="M7493">
            <v>0</v>
          </cell>
          <cell r="N7493">
            <v>0</v>
          </cell>
        </row>
        <row r="7494">
          <cell r="M7494">
            <v>0</v>
          </cell>
          <cell r="N7494">
            <v>0</v>
          </cell>
        </row>
        <row r="7495">
          <cell r="M7495">
            <v>0</v>
          </cell>
          <cell r="N7495">
            <v>0</v>
          </cell>
        </row>
        <row r="7496">
          <cell r="M7496">
            <v>0</v>
          </cell>
          <cell r="N7496">
            <v>0</v>
          </cell>
        </row>
        <row r="7498">
          <cell r="M7498">
            <v>0</v>
          </cell>
          <cell r="N7498">
            <v>0</v>
          </cell>
        </row>
        <row r="7499">
          <cell r="M7499">
            <v>0</v>
          </cell>
          <cell r="N7499">
            <v>0</v>
          </cell>
        </row>
        <row r="7500">
          <cell r="M7500">
            <v>0</v>
          </cell>
          <cell r="N7500">
            <v>0</v>
          </cell>
        </row>
        <row r="7501">
          <cell r="M7501">
            <v>0</v>
          </cell>
          <cell r="N7501">
            <v>0</v>
          </cell>
        </row>
        <row r="7502">
          <cell r="M7502">
            <v>0</v>
          </cell>
          <cell r="N7502">
            <v>0</v>
          </cell>
        </row>
        <row r="7503">
          <cell r="M7503">
            <v>0</v>
          </cell>
          <cell r="N7503">
            <v>0</v>
          </cell>
        </row>
        <row r="7504">
          <cell r="M7504">
            <v>0</v>
          </cell>
          <cell r="N7504">
            <v>0</v>
          </cell>
        </row>
        <row r="7505">
          <cell r="M7505">
            <v>0</v>
          </cell>
          <cell r="N7505">
            <v>0</v>
          </cell>
        </row>
        <row r="7506">
          <cell r="M7506">
            <v>0</v>
          </cell>
          <cell r="N7506">
            <v>0</v>
          </cell>
        </row>
        <row r="7507">
          <cell r="M7507">
            <v>0</v>
          </cell>
          <cell r="N7507">
            <v>0</v>
          </cell>
        </row>
        <row r="7508">
          <cell r="M7508">
            <v>0</v>
          </cell>
          <cell r="N7508">
            <v>0</v>
          </cell>
        </row>
        <row r="7509">
          <cell r="I7509">
            <v>0</v>
          </cell>
          <cell r="J7509">
            <v>0</v>
          </cell>
          <cell r="K7509">
            <v>0</v>
          </cell>
          <cell r="L7509">
            <v>0</v>
          </cell>
          <cell r="M7509">
            <v>0</v>
          </cell>
          <cell r="N7509">
            <v>0</v>
          </cell>
        </row>
        <row r="7510">
          <cell r="M7510">
            <v>0</v>
          </cell>
          <cell r="N7510">
            <v>0</v>
          </cell>
        </row>
        <row r="7511">
          <cell r="M7511">
            <v>0</v>
          </cell>
          <cell r="N7511">
            <v>0</v>
          </cell>
        </row>
        <row r="7512">
          <cell r="M7512">
            <v>0</v>
          </cell>
          <cell r="N7512">
            <v>0</v>
          </cell>
        </row>
        <row r="7513">
          <cell r="M7513">
            <v>0</v>
          </cell>
          <cell r="N7513">
            <v>0</v>
          </cell>
        </row>
        <row r="7514">
          <cell r="M7514">
            <v>0</v>
          </cell>
          <cell r="N7514">
            <v>0</v>
          </cell>
        </row>
        <row r="7515">
          <cell r="M7515">
            <v>0</v>
          </cell>
          <cell r="N7515">
            <v>0</v>
          </cell>
        </row>
        <row r="7516">
          <cell r="M7516">
            <v>0</v>
          </cell>
          <cell r="N7516">
            <v>0</v>
          </cell>
        </row>
        <row r="7517">
          <cell r="M7517">
            <v>0</v>
          </cell>
          <cell r="N7517">
            <v>0</v>
          </cell>
        </row>
        <row r="7518">
          <cell r="M7518">
            <v>0</v>
          </cell>
          <cell r="N7518">
            <v>0</v>
          </cell>
        </row>
        <row r="7519">
          <cell r="M7519">
            <v>0</v>
          </cell>
          <cell r="N7519">
            <v>0</v>
          </cell>
        </row>
        <row r="7521">
          <cell r="M7521">
            <v>0</v>
          </cell>
          <cell r="N7521">
            <v>0</v>
          </cell>
        </row>
        <row r="7522">
          <cell r="M7522">
            <v>0</v>
          </cell>
          <cell r="N7522">
            <v>0</v>
          </cell>
        </row>
        <row r="7523">
          <cell r="M7523">
            <v>0</v>
          </cell>
          <cell r="N7523">
            <v>0</v>
          </cell>
        </row>
        <row r="7524">
          <cell r="M7524">
            <v>0</v>
          </cell>
          <cell r="N7524">
            <v>0</v>
          </cell>
        </row>
        <row r="7525">
          <cell r="M7525">
            <v>0</v>
          </cell>
          <cell r="N7525">
            <v>0</v>
          </cell>
        </row>
        <row r="7526">
          <cell r="I7526" t="str">
            <v>O.E. 9.3</v>
          </cell>
          <cell r="J7526" t="str">
            <v>SUMINISTRO E INSTALACION DE EMBELLECEDOR EGI 1 MODULO PARA CAJA UNIVERSAL. BLANCO NIEVE PARA EL SISTEMA DE SONIDO AMBIENTAL</v>
          </cell>
          <cell r="K7526" t="str">
            <v>un</v>
          </cell>
          <cell r="L7526">
            <v>3315189</v>
          </cell>
          <cell r="M7526">
            <v>3290274.3635999998</v>
          </cell>
          <cell r="N7526">
            <v>18106.575000000001</v>
          </cell>
          <cell r="O7526">
            <v>4305.3287500000006</v>
          </cell>
          <cell r="P7526">
            <v>2502.732</v>
          </cell>
          <cell r="Q7526">
            <v>0</v>
          </cell>
          <cell r="R7526" t="e">
            <v>#REF!</v>
          </cell>
          <cell r="S7526">
            <v>0.1</v>
          </cell>
        </row>
        <row r="7527">
          <cell r="M7527">
            <v>0</v>
          </cell>
          <cell r="N7527">
            <v>0</v>
          </cell>
          <cell r="R7527">
            <v>0</v>
          </cell>
        </row>
        <row r="7528">
          <cell r="M7528">
            <v>0</v>
          </cell>
          <cell r="N7528">
            <v>0</v>
          </cell>
          <cell r="R7528">
            <v>0</v>
          </cell>
        </row>
        <row r="7529">
          <cell r="M7529">
            <v>0</v>
          </cell>
          <cell r="N7529">
            <v>0</v>
          </cell>
          <cell r="R7529" t="e">
            <v>#REF!</v>
          </cell>
        </row>
        <row r="7530">
          <cell r="M7530">
            <v>0</v>
          </cell>
          <cell r="N7530">
            <v>0</v>
          </cell>
          <cell r="R7530" t="e">
            <v>#REF!</v>
          </cell>
        </row>
        <row r="7531">
          <cell r="M7531">
            <v>0</v>
          </cell>
          <cell r="N7531">
            <v>0</v>
          </cell>
          <cell r="R7531" t="e">
            <v>#REF!</v>
          </cell>
        </row>
        <row r="7532">
          <cell r="M7532">
            <v>0</v>
          </cell>
          <cell r="N7532">
            <v>0</v>
          </cell>
          <cell r="R7532" t="e">
            <v>#REF!</v>
          </cell>
        </row>
        <row r="7533">
          <cell r="M7533">
            <v>0</v>
          </cell>
          <cell r="N7533">
            <v>0</v>
          </cell>
          <cell r="R7533" t="e">
            <v>#REF!</v>
          </cell>
        </row>
        <row r="7534">
          <cell r="M7534">
            <v>0</v>
          </cell>
          <cell r="N7534">
            <v>0</v>
          </cell>
          <cell r="R7534" t="e">
            <v>#REF!</v>
          </cell>
        </row>
        <row r="7535">
          <cell r="M7535">
            <v>0</v>
          </cell>
          <cell r="N7535">
            <v>0</v>
          </cell>
          <cell r="R7535" t="e">
            <v>#REF!</v>
          </cell>
        </row>
        <row r="7536">
          <cell r="M7536">
            <v>0</v>
          </cell>
          <cell r="N7536">
            <v>0</v>
          </cell>
          <cell r="R7536" t="e">
            <v>#REF!</v>
          </cell>
        </row>
        <row r="7537">
          <cell r="M7537">
            <v>0</v>
          </cell>
          <cell r="N7537">
            <v>0</v>
          </cell>
          <cell r="R7537" t="e">
            <v>#REF!</v>
          </cell>
        </row>
        <row r="7538">
          <cell r="M7538">
            <v>0</v>
          </cell>
          <cell r="N7538">
            <v>0</v>
          </cell>
          <cell r="R7538" t="e">
            <v>#REF!</v>
          </cell>
        </row>
        <row r="7539">
          <cell r="M7539">
            <v>0</v>
          </cell>
          <cell r="N7539">
            <v>0</v>
          </cell>
          <cell r="R7539" t="e">
            <v>#REF!</v>
          </cell>
        </row>
        <row r="7540">
          <cell r="M7540">
            <v>0</v>
          </cell>
          <cell r="N7540">
            <v>0</v>
          </cell>
          <cell r="R7540" t="e">
            <v>#REF!</v>
          </cell>
        </row>
        <row r="7541">
          <cell r="M7541">
            <v>0</v>
          </cell>
          <cell r="N7541">
            <v>0</v>
          </cell>
          <cell r="R7541" t="e">
            <v>#REF!</v>
          </cell>
        </row>
        <row r="7542">
          <cell r="M7542">
            <v>0</v>
          </cell>
          <cell r="N7542">
            <v>0</v>
          </cell>
          <cell r="R7542" t="e">
            <v>#REF!</v>
          </cell>
        </row>
        <row r="7543">
          <cell r="M7543">
            <v>0</v>
          </cell>
          <cell r="N7543">
            <v>0</v>
          </cell>
          <cell r="R7543" t="e">
            <v>#REF!</v>
          </cell>
        </row>
        <row r="7544">
          <cell r="M7544">
            <v>0</v>
          </cell>
          <cell r="N7544">
            <v>0</v>
          </cell>
          <cell r="R7544" t="e">
            <v>#REF!</v>
          </cell>
        </row>
        <row r="7545">
          <cell r="M7545">
            <v>0</v>
          </cell>
          <cell r="N7545">
            <v>0</v>
          </cell>
        </row>
        <row r="7546">
          <cell r="M7546">
            <v>0</v>
          </cell>
          <cell r="N7546">
            <v>0</v>
          </cell>
        </row>
        <row r="7547">
          <cell r="M7547">
            <v>0</v>
          </cell>
          <cell r="N7547">
            <v>0</v>
          </cell>
        </row>
        <row r="7548">
          <cell r="M7548">
            <v>0</v>
          </cell>
          <cell r="N7548">
            <v>0</v>
          </cell>
        </row>
        <row r="7549">
          <cell r="M7549">
            <v>0</v>
          </cell>
          <cell r="N7549">
            <v>0</v>
          </cell>
        </row>
        <row r="7550">
          <cell r="M7550">
            <v>0</v>
          </cell>
          <cell r="N7550">
            <v>0</v>
          </cell>
        </row>
        <row r="7551">
          <cell r="M7551">
            <v>0</v>
          </cell>
          <cell r="N7551">
            <v>0</v>
          </cell>
        </row>
        <row r="7552">
          <cell r="M7552">
            <v>0</v>
          </cell>
          <cell r="N7552">
            <v>0</v>
          </cell>
        </row>
        <row r="7553">
          <cell r="M7553">
            <v>0</v>
          </cell>
          <cell r="N7553">
            <v>0</v>
          </cell>
        </row>
        <row r="7554">
          <cell r="M7554">
            <v>0</v>
          </cell>
          <cell r="N7554">
            <v>0</v>
          </cell>
        </row>
        <row r="7555">
          <cell r="M7555">
            <v>0</v>
          </cell>
          <cell r="N7555">
            <v>0</v>
          </cell>
        </row>
        <row r="7556">
          <cell r="M7556">
            <v>0</v>
          </cell>
          <cell r="N7556">
            <v>0</v>
          </cell>
        </row>
        <row r="7557">
          <cell r="M7557">
            <v>0</v>
          </cell>
          <cell r="N7557">
            <v>0</v>
          </cell>
        </row>
        <row r="7558">
          <cell r="M7558">
            <v>0</v>
          </cell>
          <cell r="N7558">
            <v>0</v>
          </cell>
        </row>
        <row r="7559">
          <cell r="M7559">
            <v>0</v>
          </cell>
          <cell r="N7559">
            <v>0</v>
          </cell>
        </row>
        <row r="7561">
          <cell r="M7561">
            <v>0</v>
          </cell>
          <cell r="N7561">
            <v>0</v>
          </cell>
        </row>
        <row r="7562">
          <cell r="M7562">
            <v>0</v>
          </cell>
          <cell r="N7562">
            <v>0</v>
          </cell>
        </row>
        <row r="7563">
          <cell r="M7563">
            <v>0</v>
          </cell>
          <cell r="N7563">
            <v>0</v>
          </cell>
        </row>
        <row r="7564">
          <cell r="M7564">
            <v>0</v>
          </cell>
          <cell r="N7564">
            <v>0</v>
          </cell>
        </row>
        <row r="7565">
          <cell r="M7565">
            <v>0</v>
          </cell>
          <cell r="N7565">
            <v>0</v>
          </cell>
        </row>
        <row r="7566">
          <cell r="M7566">
            <v>0</v>
          </cell>
          <cell r="N7566">
            <v>0</v>
          </cell>
        </row>
        <row r="7567">
          <cell r="M7567">
            <v>0</v>
          </cell>
          <cell r="N7567">
            <v>0</v>
          </cell>
        </row>
        <row r="7568">
          <cell r="M7568">
            <v>0</v>
          </cell>
          <cell r="N7568">
            <v>0</v>
          </cell>
        </row>
        <row r="7569">
          <cell r="M7569">
            <v>0</v>
          </cell>
          <cell r="N7569">
            <v>0</v>
          </cell>
        </row>
        <row r="7570">
          <cell r="M7570">
            <v>0</v>
          </cell>
          <cell r="N7570">
            <v>0</v>
          </cell>
        </row>
        <row r="7571">
          <cell r="M7571">
            <v>0</v>
          </cell>
          <cell r="N7571">
            <v>0</v>
          </cell>
        </row>
        <row r="7572">
          <cell r="I7572">
            <v>0</v>
          </cell>
          <cell r="J7572">
            <v>0</v>
          </cell>
          <cell r="K7572">
            <v>0</v>
          </cell>
          <cell r="L7572">
            <v>0</v>
          </cell>
          <cell r="M7572">
            <v>0</v>
          </cell>
          <cell r="N7572">
            <v>0</v>
          </cell>
        </row>
        <row r="7573">
          <cell r="M7573">
            <v>0</v>
          </cell>
          <cell r="N7573">
            <v>0</v>
          </cell>
        </row>
        <row r="7574">
          <cell r="M7574">
            <v>0</v>
          </cell>
          <cell r="N7574">
            <v>0</v>
          </cell>
        </row>
        <row r="7575">
          <cell r="M7575">
            <v>0</v>
          </cell>
          <cell r="N7575">
            <v>0</v>
          </cell>
        </row>
        <row r="7576">
          <cell r="M7576">
            <v>0</v>
          </cell>
          <cell r="N7576">
            <v>0</v>
          </cell>
        </row>
        <row r="7577">
          <cell r="M7577">
            <v>0</v>
          </cell>
          <cell r="N7577">
            <v>0</v>
          </cell>
        </row>
        <row r="7578">
          <cell r="M7578">
            <v>0</v>
          </cell>
          <cell r="N7578">
            <v>0</v>
          </cell>
        </row>
        <row r="7579">
          <cell r="M7579">
            <v>0</v>
          </cell>
          <cell r="N7579">
            <v>0</v>
          </cell>
        </row>
        <row r="7580">
          <cell r="M7580">
            <v>0</v>
          </cell>
          <cell r="N7580">
            <v>0</v>
          </cell>
        </row>
        <row r="7581">
          <cell r="M7581">
            <v>0</v>
          </cell>
          <cell r="N7581">
            <v>0</v>
          </cell>
        </row>
        <row r="7582">
          <cell r="M7582">
            <v>0</v>
          </cell>
          <cell r="N7582">
            <v>0</v>
          </cell>
        </row>
        <row r="7584">
          <cell r="M7584">
            <v>0</v>
          </cell>
          <cell r="N7584">
            <v>0</v>
          </cell>
        </row>
        <row r="7585">
          <cell r="M7585">
            <v>0</v>
          </cell>
          <cell r="N7585">
            <v>0</v>
          </cell>
        </row>
        <row r="7586">
          <cell r="M7586">
            <v>0</v>
          </cell>
          <cell r="N7586">
            <v>0</v>
          </cell>
        </row>
        <row r="7587">
          <cell r="M7587">
            <v>0</v>
          </cell>
          <cell r="N7587">
            <v>0</v>
          </cell>
        </row>
        <row r="7588">
          <cell r="M7588">
            <v>0</v>
          </cell>
          <cell r="N7588">
            <v>0</v>
          </cell>
        </row>
        <row r="7589">
          <cell r="I7589" t="str">
            <v>O.E. 9.4</v>
          </cell>
          <cell r="J7589" t="str">
            <v>SUMINISTRO E INSTALACION Y PUESTA EN MARCHA DE PLATAFORMA DE MILLENNUM IP SOFT LITE SOFTWARE DE GESTION PARA EL SISTEMA DE SONIDO AMBIENTAL</v>
          </cell>
          <cell r="K7589" t="str">
            <v>un</v>
          </cell>
          <cell r="L7589">
            <v>1992365</v>
          </cell>
          <cell r="M7589">
            <v>1951838.1189999997</v>
          </cell>
          <cell r="N7589">
            <v>36213.15</v>
          </cell>
          <cell r="O7589">
            <v>1810.6575000000003</v>
          </cell>
          <cell r="P7589">
            <v>2502.732</v>
          </cell>
          <cell r="Q7589">
            <v>0</v>
          </cell>
          <cell r="R7589" t="e">
            <v>#REF!</v>
          </cell>
          <cell r="S7589">
            <v>0.2</v>
          </cell>
        </row>
        <row r="7590">
          <cell r="M7590">
            <v>0</v>
          </cell>
          <cell r="N7590">
            <v>0</v>
          </cell>
          <cell r="R7590">
            <v>0</v>
          </cell>
        </row>
        <row r="7591">
          <cell r="M7591">
            <v>0</v>
          </cell>
          <cell r="N7591">
            <v>0</v>
          </cell>
          <cell r="R7591">
            <v>0</v>
          </cell>
        </row>
        <row r="7592">
          <cell r="M7592">
            <v>0</v>
          </cell>
          <cell r="N7592">
            <v>0</v>
          </cell>
          <cell r="R7592" t="e">
            <v>#REF!</v>
          </cell>
        </row>
        <row r="7593">
          <cell r="M7593">
            <v>0</v>
          </cell>
          <cell r="N7593">
            <v>0</v>
          </cell>
          <cell r="R7593" t="e">
            <v>#REF!</v>
          </cell>
        </row>
        <row r="7594">
          <cell r="M7594">
            <v>0</v>
          </cell>
          <cell r="N7594">
            <v>0</v>
          </cell>
          <cell r="R7594" t="e">
            <v>#REF!</v>
          </cell>
        </row>
        <row r="7595">
          <cell r="M7595">
            <v>0</v>
          </cell>
          <cell r="N7595">
            <v>0</v>
          </cell>
          <cell r="R7595" t="e">
            <v>#REF!</v>
          </cell>
        </row>
        <row r="7596">
          <cell r="M7596">
            <v>0</v>
          </cell>
          <cell r="N7596">
            <v>0</v>
          </cell>
          <cell r="R7596" t="e">
            <v>#REF!</v>
          </cell>
        </row>
        <row r="7597">
          <cell r="M7597">
            <v>0</v>
          </cell>
          <cell r="N7597">
            <v>0</v>
          </cell>
          <cell r="R7597" t="e">
            <v>#REF!</v>
          </cell>
        </row>
        <row r="7598">
          <cell r="M7598">
            <v>0</v>
          </cell>
          <cell r="N7598">
            <v>0</v>
          </cell>
          <cell r="R7598" t="e">
            <v>#REF!</v>
          </cell>
        </row>
        <row r="7599">
          <cell r="M7599">
            <v>0</v>
          </cell>
          <cell r="N7599">
            <v>0</v>
          </cell>
          <cell r="R7599" t="e">
            <v>#REF!</v>
          </cell>
        </row>
        <row r="7600">
          <cell r="M7600">
            <v>0</v>
          </cell>
          <cell r="N7600">
            <v>0</v>
          </cell>
          <cell r="R7600" t="e">
            <v>#REF!</v>
          </cell>
        </row>
        <row r="7601">
          <cell r="M7601">
            <v>0</v>
          </cell>
          <cell r="N7601">
            <v>0</v>
          </cell>
          <cell r="R7601" t="e">
            <v>#REF!</v>
          </cell>
        </row>
        <row r="7602">
          <cell r="M7602">
            <v>0</v>
          </cell>
          <cell r="N7602">
            <v>0</v>
          </cell>
          <cell r="R7602" t="e">
            <v>#REF!</v>
          </cell>
        </row>
        <row r="7603">
          <cell r="M7603">
            <v>0</v>
          </cell>
          <cell r="N7603">
            <v>0</v>
          </cell>
          <cell r="R7603" t="e">
            <v>#REF!</v>
          </cell>
        </row>
        <row r="7604">
          <cell r="M7604">
            <v>0</v>
          </cell>
          <cell r="N7604">
            <v>0</v>
          </cell>
          <cell r="R7604" t="e">
            <v>#REF!</v>
          </cell>
        </row>
        <row r="7605">
          <cell r="M7605">
            <v>0</v>
          </cell>
          <cell r="N7605">
            <v>0</v>
          </cell>
          <cell r="R7605" t="e">
            <v>#REF!</v>
          </cell>
        </row>
        <row r="7606">
          <cell r="M7606">
            <v>0</v>
          </cell>
          <cell r="N7606">
            <v>0</v>
          </cell>
          <cell r="R7606" t="e">
            <v>#REF!</v>
          </cell>
        </row>
        <row r="7607">
          <cell r="M7607">
            <v>0</v>
          </cell>
          <cell r="N7607">
            <v>0</v>
          </cell>
          <cell r="R7607" t="e">
            <v>#REF!</v>
          </cell>
        </row>
        <row r="7608">
          <cell r="M7608">
            <v>0</v>
          </cell>
          <cell r="N7608">
            <v>0</v>
          </cell>
        </row>
        <row r="7609">
          <cell r="M7609">
            <v>0</v>
          </cell>
          <cell r="N7609">
            <v>0</v>
          </cell>
        </row>
        <row r="7610">
          <cell r="M7610">
            <v>0</v>
          </cell>
          <cell r="N7610">
            <v>0</v>
          </cell>
        </row>
        <row r="7611">
          <cell r="M7611">
            <v>0</v>
          </cell>
          <cell r="N7611">
            <v>0</v>
          </cell>
        </row>
        <row r="7612">
          <cell r="M7612">
            <v>0</v>
          </cell>
          <cell r="N7612">
            <v>0</v>
          </cell>
        </row>
        <row r="7613">
          <cell r="M7613">
            <v>0</v>
          </cell>
          <cell r="N7613">
            <v>0</v>
          </cell>
        </row>
        <row r="7614">
          <cell r="M7614">
            <v>0</v>
          </cell>
          <cell r="N7614">
            <v>0</v>
          </cell>
        </row>
        <row r="7615">
          <cell r="M7615">
            <v>0</v>
          </cell>
          <cell r="N7615">
            <v>0</v>
          </cell>
        </row>
        <row r="7616">
          <cell r="M7616">
            <v>0</v>
          </cell>
          <cell r="N7616">
            <v>0</v>
          </cell>
        </row>
        <row r="7617">
          <cell r="M7617">
            <v>0</v>
          </cell>
          <cell r="N7617">
            <v>0</v>
          </cell>
        </row>
        <row r="7618">
          <cell r="M7618">
            <v>0</v>
          </cell>
          <cell r="N7618">
            <v>0</v>
          </cell>
        </row>
        <row r="7619">
          <cell r="M7619">
            <v>0</v>
          </cell>
          <cell r="N7619">
            <v>0</v>
          </cell>
        </row>
        <row r="7620">
          <cell r="M7620">
            <v>0</v>
          </cell>
          <cell r="N7620">
            <v>0</v>
          </cell>
        </row>
        <row r="7621">
          <cell r="M7621">
            <v>0</v>
          </cell>
          <cell r="N7621">
            <v>0</v>
          </cell>
        </row>
        <row r="7622">
          <cell r="M7622">
            <v>0</v>
          </cell>
          <cell r="N7622">
            <v>0</v>
          </cell>
        </row>
        <row r="7624">
          <cell r="M7624">
            <v>0</v>
          </cell>
          <cell r="N7624">
            <v>0</v>
          </cell>
        </row>
        <row r="7625">
          <cell r="M7625">
            <v>0</v>
          </cell>
          <cell r="N7625">
            <v>0</v>
          </cell>
        </row>
        <row r="7626">
          <cell r="M7626">
            <v>0</v>
          </cell>
          <cell r="N7626">
            <v>0</v>
          </cell>
        </row>
        <row r="7627">
          <cell r="M7627">
            <v>0</v>
          </cell>
          <cell r="N7627">
            <v>0</v>
          </cell>
        </row>
        <row r="7628">
          <cell r="M7628">
            <v>0</v>
          </cell>
          <cell r="N7628">
            <v>0</v>
          </cell>
        </row>
        <row r="7629">
          <cell r="M7629">
            <v>0</v>
          </cell>
          <cell r="N7629">
            <v>0</v>
          </cell>
        </row>
        <row r="7630">
          <cell r="M7630">
            <v>0</v>
          </cell>
          <cell r="N7630">
            <v>0</v>
          </cell>
        </row>
        <row r="7631">
          <cell r="M7631">
            <v>0</v>
          </cell>
          <cell r="N7631">
            <v>0</v>
          </cell>
        </row>
        <row r="7632">
          <cell r="M7632">
            <v>0</v>
          </cell>
          <cell r="N7632">
            <v>0</v>
          </cell>
        </row>
        <row r="7633">
          <cell r="M7633">
            <v>0</v>
          </cell>
          <cell r="N7633">
            <v>0</v>
          </cell>
        </row>
        <row r="7634">
          <cell r="M7634">
            <v>0</v>
          </cell>
          <cell r="N7634">
            <v>0</v>
          </cell>
        </row>
        <row r="7635">
          <cell r="I7635">
            <v>0</v>
          </cell>
          <cell r="J7635">
            <v>0</v>
          </cell>
          <cell r="K7635">
            <v>0</v>
          </cell>
          <cell r="L7635">
            <v>0</v>
          </cell>
          <cell r="M7635">
            <v>0</v>
          </cell>
          <cell r="N7635">
            <v>0</v>
          </cell>
        </row>
        <row r="7636">
          <cell r="M7636">
            <v>0</v>
          </cell>
          <cell r="N7636">
            <v>0</v>
          </cell>
        </row>
        <row r="7637">
          <cell r="M7637">
            <v>0</v>
          </cell>
          <cell r="N7637">
            <v>0</v>
          </cell>
        </row>
        <row r="7638">
          <cell r="M7638">
            <v>0</v>
          </cell>
          <cell r="N7638">
            <v>0</v>
          </cell>
        </row>
        <row r="7639">
          <cell r="M7639">
            <v>0</v>
          </cell>
          <cell r="N7639">
            <v>0</v>
          </cell>
        </row>
        <row r="7640">
          <cell r="M7640">
            <v>0</v>
          </cell>
          <cell r="N7640">
            <v>0</v>
          </cell>
        </row>
        <row r="7641">
          <cell r="M7641">
            <v>0</v>
          </cell>
          <cell r="N7641">
            <v>0</v>
          </cell>
        </row>
        <row r="7642">
          <cell r="M7642">
            <v>0</v>
          </cell>
          <cell r="N7642">
            <v>0</v>
          </cell>
        </row>
        <row r="7643">
          <cell r="M7643">
            <v>0</v>
          </cell>
          <cell r="N7643">
            <v>0</v>
          </cell>
        </row>
        <row r="7644">
          <cell r="M7644">
            <v>0</v>
          </cell>
          <cell r="N7644">
            <v>0</v>
          </cell>
        </row>
        <row r="7647">
          <cell r="M7647">
            <v>0</v>
          </cell>
          <cell r="N7647">
            <v>0</v>
          </cell>
        </row>
        <row r="7648">
          <cell r="M7648">
            <v>0</v>
          </cell>
          <cell r="N7648">
            <v>0</v>
          </cell>
        </row>
        <row r="7649">
          <cell r="M7649">
            <v>0</v>
          </cell>
          <cell r="N7649">
            <v>0</v>
          </cell>
        </row>
        <row r="7650">
          <cell r="M7650">
            <v>0</v>
          </cell>
          <cell r="N7650">
            <v>0</v>
          </cell>
        </row>
        <row r="7651">
          <cell r="M7651">
            <v>0</v>
          </cell>
          <cell r="N7651">
            <v>0</v>
          </cell>
        </row>
        <row r="7652">
          <cell r="I7652" t="str">
            <v>O.E. 10.1</v>
          </cell>
          <cell r="J7652" t="str">
            <v>SUMINISTRO E INTALACION TERMINAL DE HABITACIÓN IP SIN RADIOFRECUENCIA SISTEMA DE LLAMADO DE ENFERMERAS</v>
          </cell>
          <cell r="K7652" t="str">
            <v>un</v>
          </cell>
          <cell r="L7652">
            <v>2269868</v>
          </cell>
          <cell r="M7652">
            <v>2155305.5328000002</v>
          </cell>
          <cell r="N7652">
            <v>90532.875</v>
          </cell>
          <cell r="O7652">
            <v>21526.643749999999</v>
          </cell>
          <cell r="P7652">
            <v>2502.732</v>
          </cell>
          <cell r="Q7652">
            <v>0</v>
          </cell>
          <cell r="R7652" t="e">
            <v>#REF!</v>
          </cell>
          <cell r="S7652">
            <v>0.5</v>
          </cell>
        </row>
        <row r="7653">
          <cell r="M7653">
            <v>0</v>
          </cell>
          <cell r="N7653">
            <v>0</v>
          </cell>
          <cell r="R7653">
            <v>0</v>
          </cell>
        </row>
        <row r="7654">
          <cell r="M7654">
            <v>0</v>
          </cell>
          <cell r="N7654">
            <v>0</v>
          </cell>
          <cell r="R7654">
            <v>0</v>
          </cell>
        </row>
        <row r="7655">
          <cell r="M7655">
            <v>0</v>
          </cell>
          <cell r="N7655">
            <v>0</v>
          </cell>
          <cell r="R7655" t="e">
            <v>#REF!</v>
          </cell>
        </row>
        <row r="7656">
          <cell r="M7656">
            <v>0</v>
          </cell>
          <cell r="N7656">
            <v>0</v>
          </cell>
          <cell r="R7656" t="e">
            <v>#REF!</v>
          </cell>
        </row>
        <row r="7657">
          <cell r="M7657">
            <v>0</v>
          </cell>
          <cell r="N7657">
            <v>0</v>
          </cell>
          <cell r="R7657" t="e">
            <v>#REF!</v>
          </cell>
        </row>
        <row r="7658">
          <cell r="M7658">
            <v>0</v>
          </cell>
          <cell r="N7658">
            <v>0</v>
          </cell>
          <cell r="R7658" t="e">
            <v>#REF!</v>
          </cell>
        </row>
        <row r="7659">
          <cell r="M7659">
            <v>0</v>
          </cell>
          <cell r="N7659">
            <v>0</v>
          </cell>
          <cell r="R7659" t="e">
            <v>#REF!</v>
          </cell>
        </row>
        <row r="7660">
          <cell r="M7660">
            <v>0</v>
          </cell>
          <cell r="N7660">
            <v>0</v>
          </cell>
          <cell r="R7660" t="e">
            <v>#REF!</v>
          </cell>
        </row>
        <row r="7661">
          <cell r="M7661">
            <v>0</v>
          </cell>
          <cell r="N7661">
            <v>0</v>
          </cell>
          <cell r="R7661" t="e">
            <v>#REF!</v>
          </cell>
        </row>
        <row r="7662">
          <cell r="M7662">
            <v>0</v>
          </cell>
          <cell r="N7662">
            <v>0</v>
          </cell>
          <cell r="R7662" t="e">
            <v>#REF!</v>
          </cell>
        </row>
        <row r="7663">
          <cell r="M7663">
            <v>0</v>
          </cell>
          <cell r="N7663">
            <v>0</v>
          </cell>
          <cell r="R7663" t="e">
            <v>#REF!</v>
          </cell>
        </row>
        <row r="7664">
          <cell r="M7664">
            <v>0</v>
          </cell>
          <cell r="N7664">
            <v>0</v>
          </cell>
          <cell r="R7664" t="e">
            <v>#REF!</v>
          </cell>
        </row>
        <row r="7665">
          <cell r="M7665">
            <v>0</v>
          </cell>
          <cell r="N7665">
            <v>0</v>
          </cell>
          <cell r="R7665" t="e">
            <v>#REF!</v>
          </cell>
        </row>
        <row r="7666">
          <cell r="M7666">
            <v>0</v>
          </cell>
          <cell r="N7666">
            <v>0</v>
          </cell>
          <cell r="R7666" t="e">
            <v>#REF!</v>
          </cell>
        </row>
        <row r="7667">
          <cell r="M7667">
            <v>0</v>
          </cell>
          <cell r="N7667">
            <v>0</v>
          </cell>
          <cell r="R7667" t="e">
            <v>#REF!</v>
          </cell>
        </row>
        <row r="7668">
          <cell r="M7668">
            <v>0</v>
          </cell>
          <cell r="N7668">
            <v>0</v>
          </cell>
          <cell r="R7668" t="e">
            <v>#REF!</v>
          </cell>
        </row>
        <row r="7669">
          <cell r="M7669">
            <v>0</v>
          </cell>
          <cell r="N7669">
            <v>0</v>
          </cell>
          <cell r="R7669" t="e">
            <v>#REF!</v>
          </cell>
        </row>
        <row r="7670">
          <cell r="M7670">
            <v>0</v>
          </cell>
          <cell r="N7670">
            <v>0</v>
          </cell>
          <cell r="R7670" t="e">
            <v>#REF!</v>
          </cell>
        </row>
        <row r="7671">
          <cell r="M7671">
            <v>0</v>
          </cell>
          <cell r="N7671">
            <v>0</v>
          </cell>
        </row>
        <row r="7672">
          <cell r="M7672">
            <v>0</v>
          </cell>
          <cell r="N7672">
            <v>0</v>
          </cell>
        </row>
        <row r="7673">
          <cell r="M7673">
            <v>0</v>
          </cell>
          <cell r="N7673">
            <v>0</v>
          </cell>
        </row>
        <row r="7674">
          <cell r="M7674">
            <v>0</v>
          </cell>
          <cell r="N7674">
            <v>0</v>
          </cell>
        </row>
        <row r="7675">
          <cell r="M7675">
            <v>0</v>
          </cell>
          <cell r="N7675">
            <v>0</v>
          </cell>
        </row>
        <row r="7676">
          <cell r="M7676">
            <v>0</v>
          </cell>
          <cell r="N7676">
            <v>0</v>
          </cell>
        </row>
        <row r="7677">
          <cell r="M7677">
            <v>0</v>
          </cell>
          <cell r="N7677">
            <v>0</v>
          </cell>
        </row>
        <row r="7678">
          <cell r="M7678">
            <v>0</v>
          </cell>
          <cell r="N7678">
            <v>0</v>
          </cell>
        </row>
        <row r="7679">
          <cell r="M7679">
            <v>0</v>
          </cell>
          <cell r="N7679">
            <v>0</v>
          </cell>
        </row>
        <row r="7680">
          <cell r="M7680">
            <v>0</v>
          </cell>
          <cell r="N7680">
            <v>0</v>
          </cell>
        </row>
        <row r="7681">
          <cell r="M7681">
            <v>0</v>
          </cell>
          <cell r="N7681">
            <v>0</v>
          </cell>
        </row>
        <row r="7682">
          <cell r="M7682">
            <v>0</v>
          </cell>
          <cell r="N7682">
            <v>0</v>
          </cell>
        </row>
        <row r="7683">
          <cell r="M7683">
            <v>0</v>
          </cell>
          <cell r="N7683">
            <v>0</v>
          </cell>
        </row>
        <row r="7684">
          <cell r="M7684">
            <v>0</v>
          </cell>
          <cell r="N7684">
            <v>0</v>
          </cell>
        </row>
        <row r="7685">
          <cell r="M7685">
            <v>0</v>
          </cell>
          <cell r="N7685">
            <v>0</v>
          </cell>
        </row>
        <row r="7687">
          <cell r="M7687">
            <v>0</v>
          </cell>
          <cell r="N7687">
            <v>0</v>
          </cell>
        </row>
        <row r="7688">
          <cell r="M7688">
            <v>0</v>
          </cell>
          <cell r="N7688">
            <v>0</v>
          </cell>
        </row>
        <row r="7689">
          <cell r="M7689">
            <v>0</v>
          </cell>
          <cell r="N7689">
            <v>0</v>
          </cell>
        </row>
        <row r="7690">
          <cell r="M7690">
            <v>0</v>
          </cell>
          <cell r="N7690">
            <v>0</v>
          </cell>
        </row>
        <row r="7691">
          <cell r="M7691">
            <v>0</v>
          </cell>
          <cell r="N7691">
            <v>0</v>
          </cell>
        </row>
        <row r="7692">
          <cell r="M7692">
            <v>0</v>
          </cell>
          <cell r="N7692">
            <v>0</v>
          </cell>
        </row>
        <row r="7693">
          <cell r="M7693">
            <v>0</v>
          </cell>
          <cell r="N7693">
            <v>0</v>
          </cell>
        </row>
        <row r="7694">
          <cell r="M7694">
            <v>0</v>
          </cell>
          <cell r="N7694">
            <v>0</v>
          </cell>
        </row>
        <row r="7695">
          <cell r="M7695">
            <v>0</v>
          </cell>
          <cell r="N7695">
            <v>0</v>
          </cell>
        </row>
        <row r="7696">
          <cell r="M7696">
            <v>0</v>
          </cell>
          <cell r="N7696">
            <v>0</v>
          </cell>
        </row>
        <row r="7697">
          <cell r="M7697">
            <v>0</v>
          </cell>
          <cell r="N7697">
            <v>0</v>
          </cell>
        </row>
        <row r="7698">
          <cell r="I7698">
            <v>0</v>
          </cell>
          <cell r="J7698">
            <v>0</v>
          </cell>
          <cell r="K7698">
            <v>0</v>
          </cell>
          <cell r="L7698">
            <v>0</v>
          </cell>
          <cell r="M7698">
            <v>0</v>
          </cell>
          <cell r="N7698">
            <v>0</v>
          </cell>
        </row>
        <row r="7699">
          <cell r="M7699">
            <v>0</v>
          </cell>
          <cell r="N7699">
            <v>0</v>
          </cell>
        </row>
        <row r="7700">
          <cell r="M7700">
            <v>0</v>
          </cell>
          <cell r="N7700">
            <v>0</v>
          </cell>
        </row>
        <row r="7701">
          <cell r="M7701">
            <v>0</v>
          </cell>
          <cell r="N7701">
            <v>0</v>
          </cell>
        </row>
        <row r="7702">
          <cell r="M7702">
            <v>0</v>
          </cell>
          <cell r="N7702">
            <v>0</v>
          </cell>
        </row>
        <row r="7703">
          <cell r="M7703">
            <v>0</v>
          </cell>
          <cell r="N7703">
            <v>0</v>
          </cell>
        </row>
        <row r="7704">
          <cell r="M7704">
            <v>0</v>
          </cell>
          <cell r="N7704">
            <v>0</v>
          </cell>
        </row>
        <row r="7705">
          <cell r="M7705">
            <v>0</v>
          </cell>
          <cell r="N7705">
            <v>0</v>
          </cell>
        </row>
        <row r="7706">
          <cell r="M7706">
            <v>0</v>
          </cell>
          <cell r="N7706">
            <v>0</v>
          </cell>
        </row>
        <row r="7707">
          <cell r="M7707">
            <v>0</v>
          </cell>
          <cell r="N7707">
            <v>0</v>
          </cell>
        </row>
        <row r="7708">
          <cell r="M7708">
            <v>0</v>
          </cell>
          <cell r="N7708">
            <v>0</v>
          </cell>
        </row>
        <row r="7709">
          <cell r="M7709">
            <v>0</v>
          </cell>
          <cell r="N7709">
            <v>0</v>
          </cell>
        </row>
        <row r="7710">
          <cell r="M7710">
            <v>0</v>
          </cell>
          <cell r="N7710">
            <v>0</v>
          </cell>
        </row>
        <row r="7711">
          <cell r="M7711">
            <v>0</v>
          </cell>
          <cell r="N7711">
            <v>0</v>
          </cell>
        </row>
        <row r="7712">
          <cell r="M7712">
            <v>0</v>
          </cell>
          <cell r="N7712">
            <v>0</v>
          </cell>
        </row>
        <row r="7713">
          <cell r="M7713">
            <v>0</v>
          </cell>
          <cell r="N7713">
            <v>0</v>
          </cell>
        </row>
        <row r="7714">
          <cell r="M7714">
            <v>0</v>
          </cell>
          <cell r="N7714">
            <v>0</v>
          </cell>
        </row>
        <row r="7715">
          <cell r="I7715" t="str">
            <v>O.E. 10.2</v>
          </cell>
          <cell r="J7715" t="str">
            <v>SUMINISTRO E INSTALACION DE Pulsador cama multifuncion 2M, braille, antibacteriano</v>
          </cell>
          <cell r="K7715" t="str">
            <v>un</v>
          </cell>
          <cell r="L7715">
            <v>161000</v>
          </cell>
          <cell r="M7715">
            <v>131337.77720000001</v>
          </cell>
          <cell r="N7715">
            <v>25866.535714285714</v>
          </cell>
          <cell r="O7715">
            <v>1293.3267857142857</v>
          </cell>
          <cell r="P7715">
            <v>2502.732</v>
          </cell>
          <cell r="Q7715">
            <v>0</v>
          </cell>
          <cell r="R7715" t="e">
            <v>#REF!</v>
          </cell>
          <cell r="S7715">
            <v>0.14285714285714285</v>
          </cell>
        </row>
        <row r="7716">
          <cell r="M7716">
            <v>0</v>
          </cell>
          <cell r="N7716">
            <v>0</v>
          </cell>
          <cell r="R7716">
            <v>0</v>
          </cell>
        </row>
        <row r="7717">
          <cell r="M7717">
            <v>0</v>
          </cell>
          <cell r="N7717">
            <v>0</v>
          </cell>
          <cell r="R7717">
            <v>0</v>
          </cell>
        </row>
        <row r="7718">
          <cell r="M7718">
            <v>0</v>
          </cell>
          <cell r="N7718">
            <v>0</v>
          </cell>
          <cell r="R7718" t="e">
            <v>#REF!</v>
          </cell>
        </row>
        <row r="7719">
          <cell r="M7719">
            <v>0</v>
          </cell>
          <cell r="N7719">
            <v>0</v>
          </cell>
          <cell r="R7719" t="e">
            <v>#REF!</v>
          </cell>
        </row>
        <row r="7720">
          <cell r="M7720">
            <v>0</v>
          </cell>
          <cell r="N7720">
            <v>0</v>
          </cell>
          <cell r="R7720" t="e">
            <v>#REF!</v>
          </cell>
        </row>
        <row r="7721">
          <cell r="M7721">
            <v>0</v>
          </cell>
          <cell r="N7721">
            <v>0</v>
          </cell>
          <cell r="R7721" t="e">
            <v>#REF!</v>
          </cell>
        </row>
        <row r="7722">
          <cell r="M7722">
            <v>0</v>
          </cell>
          <cell r="N7722">
            <v>0</v>
          </cell>
          <cell r="R7722" t="e">
            <v>#REF!</v>
          </cell>
        </row>
        <row r="7723">
          <cell r="M7723">
            <v>0</v>
          </cell>
          <cell r="N7723">
            <v>0</v>
          </cell>
          <cell r="R7723" t="e">
            <v>#REF!</v>
          </cell>
        </row>
        <row r="7724">
          <cell r="M7724">
            <v>0</v>
          </cell>
          <cell r="N7724">
            <v>0</v>
          </cell>
          <cell r="R7724" t="e">
            <v>#REF!</v>
          </cell>
        </row>
        <row r="7725">
          <cell r="M7725">
            <v>0</v>
          </cell>
          <cell r="N7725">
            <v>0</v>
          </cell>
          <cell r="R7725" t="e">
            <v>#REF!</v>
          </cell>
        </row>
        <row r="7726">
          <cell r="M7726">
            <v>0</v>
          </cell>
          <cell r="N7726">
            <v>0</v>
          </cell>
          <cell r="R7726" t="e">
            <v>#REF!</v>
          </cell>
        </row>
        <row r="7727">
          <cell r="M7727">
            <v>0</v>
          </cell>
          <cell r="N7727">
            <v>0</v>
          </cell>
          <cell r="R7727" t="e">
            <v>#REF!</v>
          </cell>
        </row>
        <row r="7728">
          <cell r="M7728">
            <v>0</v>
          </cell>
          <cell r="N7728">
            <v>0</v>
          </cell>
          <cell r="R7728" t="e">
            <v>#REF!</v>
          </cell>
        </row>
        <row r="7729">
          <cell r="M7729">
            <v>0</v>
          </cell>
          <cell r="N7729">
            <v>0</v>
          </cell>
          <cell r="R7729" t="e">
            <v>#REF!</v>
          </cell>
        </row>
        <row r="7730">
          <cell r="M7730">
            <v>0</v>
          </cell>
          <cell r="N7730">
            <v>0</v>
          </cell>
          <cell r="R7730" t="e">
            <v>#REF!</v>
          </cell>
        </row>
        <row r="7731">
          <cell r="M7731">
            <v>0</v>
          </cell>
          <cell r="N7731">
            <v>0</v>
          </cell>
          <cell r="R7731" t="e">
            <v>#REF!</v>
          </cell>
        </row>
        <row r="7732">
          <cell r="M7732">
            <v>0</v>
          </cell>
          <cell r="N7732">
            <v>0</v>
          </cell>
          <cell r="R7732" t="e">
            <v>#REF!</v>
          </cell>
        </row>
        <row r="7733">
          <cell r="M7733">
            <v>0</v>
          </cell>
          <cell r="N7733">
            <v>0</v>
          </cell>
          <cell r="R7733" t="e">
            <v>#REF!</v>
          </cell>
        </row>
        <row r="7734">
          <cell r="M7734">
            <v>0</v>
          </cell>
          <cell r="N7734">
            <v>0</v>
          </cell>
        </row>
        <row r="7735">
          <cell r="M7735">
            <v>0</v>
          </cell>
          <cell r="N7735">
            <v>0</v>
          </cell>
        </row>
        <row r="7736">
          <cell r="M7736">
            <v>0</v>
          </cell>
          <cell r="N7736">
            <v>0</v>
          </cell>
        </row>
        <row r="7737">
          <cell r="M7737">
            <v>0</v>
          </cell>
          <cell r="N7737">
            <v>0</v>
          </cell>
        </row>
        <row r="7738">
          <cell r="M7738">
            <v>0</v>
          </cell>
          <cell r="N7738">
            <v>0</v>
          </cell>
        </row>
        <row r="7739">
          <cell r="M7739">
            <v>0</v>
          </cell>
          <cell r="N7739">
            <v>0</v>
          </cell>
        </row>
        <row r="7740">
          <cell r="M7740">
            <v>0</v>
          </cell>
          <cell r="N7740">
            <v>0</v>
          </cell>
        </row>
        <row r="7741">
          <cell r="M7741">
            <v>0</v>
          </cell>
          <cell r="N7741">
            <v>0</v>
          </cell>
        </row>
        <row r="7742">
          <cell r="M7742">
            <v>0</v>
          </cell>
          <cell r="N7742">
            <v>0</v>
          </cell>
        </row>
        <row r="7743">
          <cell r="M7743">
            <v>0</v>
          </cell>
          <cell r="N7743">
            <v>0</v>
          </cell>
        </row>
        <row r="7744">
          <cell r="M7744">
            <v>0</v>
          </cell>
          <cell r="N7744">
            <v>0</v>
          </cell>
        </row>
        <row r="7745">
          <cell r="M7745">
            <v>0</v>
          </cell>
          <cell r="N7745">
            <v>0</v>
          </cell>
        </row>
        <row r="7746">
          <cell r="M7746">
            <v>0</v>
          </cell>
          <cell r="N7746">
            <v>0</v>
          </cell>
        </row>
        <row r="7747">
          <cell r="M7747">
            <v>0</v>
          </cell>
          <cell r="N7747">
            <v>0</v>
          </cell>
        </row>
        <row r="7748">
          <cell r="M7748">
            <v>0</v>
          </cell>
          <cell r="N7748">
            <v>0</v>
          </cell>
        </row>
        <row r="7750">
          <cell r="M7750">
            <v>0</v>
          </cell>
          <cell r="N7750">
            <v>0</v>
          </cell>
        </row>
        <row r="7751">
          <cell r="M7751">
            <v>0</v>
          </cell>
          <cell r="N7751">
            <v>0</v>
          </cell>
        </row>
        <row r="7752">
          <cell r="M7752">
            <v>0</v>
          </cell>
          <cell r="N7752">
            <v>0</v>
          </cell>
        </row>
        <row r="7753">
          <cell r="M7753">
            <v>0</v>
          </cell>
          <cell r="N7753">
            <v>0</v>
          </cell>
        </row>
        <row r="7754">
          <cell r="M7754">
            <v>0</v>
          </cell>
          <cell r="N7754">
            <v>0</v>
          </cell>
        </row>
        <row r="7755">
          <cell r="M7755">
            <v>0</v>
          </cell>
          <cell r="N7755">
            <v>0</v>
          </cell>
        </row>
        <row r="7756">
          <cell r="M7756">
            <v>0</v>
          </cell>
          <cell r="N7756">
            <v>0</v>
          </cell>
        </row>
        <row r="7757">
          <cell r="M7757">
            <v>0</v>
          </cell>
          <cell r="N7757">
            <v>0</v>
          </cell>
        </row>
        <row r="7758">
          <cell r="M7758">
            <v>0</v>
          </cell>
          <cell r="N7758">
            <v>0</v>
          </cell>
        </row>
        <row r="7759">
          <cell r="M7759">
            <v>0</v>
          </cell>
          <cell r="N7759">
            <v>0</v>
          </cell>
        </row>
        <row r="7760">
          <cell r="M7760">
            <v>0</v>
          </cell>
          <cell r="N7760">
            <v>0</v>
          </cell>
        </row>
        <row r="7761">
          <cell r="I7761">
            <v>0</v>
          </cell>
          <cell r="J7761">
            <v>0</v>
          </cell>
          <cell r="K7761">
            <v>0</v>
          </cell>
          <cell r="L7761">
            <v>0</v>
          </cell>
          <cell r="M7761">
            <v>0</v>
          </cell>
          <cell r="N7761">
            <v>0</v>
          </cell>
        </row>
        <row r="7762">
          <cell r="M7762">
            <v>0</v>
          </cell>
          <cell r="N7762">
            <v>0</v>
          </cell>
        </row>
        <row r="7763">
          <cell r="M7763">
            <v>0</v>
          </cell>
          <cell r="N7763">
            <v>0</v>
          </cell>
        </row>
        <row r="7764">
          <cell r="M7764">
            <v>0</v>
          </cell>
          <cell r="N7764">
            <v>0</v>
          </cell>
        </row>
        <row r="7765">
          <cell r="M7765">
            <v>0</v>
          </cell>
          <cell r="N7765">
            <v>0</v>
          </cell>
        </row>
        <row r="7766">
          <cell r="M7766">
            <v>0</v>
          </cell>
          <cell r="N7766">
            <v>0</v>
          </cell>
        </row>
        <row r="7767">
          <cell r="M7767">
            <v>0</v>
          </cell>
          <cell r="N7767">
            <v>0</v>
          </cell>
        </row>
        <row r="7768">
          <cell r="M7768">
            <v>0</v>
          </cell>
          <cell r="N7768">
            <v>0</v>
          </cell>
        </row>
        <row r="7769">
          <cell r="M7769">
            <v>0</v>
          </cell>
          <cell r="N7769">
            <v>0</v>
          </cell>
        </row>
        <row r="7770">
          <cell r="M7770">
            <v>0</v>
          </cell>
          <cell r="N7770">
            <v>0</v>
          </cell>
        </row>
        <row r="7771">
          <cell r="M7771">
            <v>0</v>
          </cell>
          <cell r="N7771">
            <v>0</v>
          </cell>
        </row>
        <row r="7772">
          <cell r="M7772">
            <v>0</v>
          </cell>
          <cell r="N7772">
            <v>0</v>
          </cell>
        </row>
        <row r="7773">
          <cell r="M7773">
            <v>0</v>
          </cell>
          <cell r="N7773">
            <v>0</v>
          </cell>
        </row>
        <row r="7774">
          <cell r="M7774">
            <v>0</v>
          </cell>
          <cell r="N7774">
            <v>0</v>
          </cell>
        </row>
        <row r="7775">
          <cell r="M7775">
            <v>0</v>
          </cell>
          <cell r="N7775">
            <v>0</v>
          </cell>
        </row>
        <row r="7776">
          <cell r="M7776">
            <v>0</v>
          </cell>
          <cell r="N7776">
            <v>0</v>
          </cell>
        </row>
        <row r="7777">
          <cell r="M7777">
            <v>0</v>
          </cell>
          <cell r="N7777">
            <v>0</v>
          </cell>
        </row>
        <row r="7778">
          <cell r="I7778" t="str">
            <v>O.E. 10.3</v>
          </cell>
          <cell r="J7778" t="str">
            <v>SUMINISTRO E INSTALACION DE Modulo tirador de baño con LED</v>
          </cell>
          <cell r="K7778" t="str">
            <v>un</v>
          </cell>
          <cell r="L7778">
            <v>319243</v>
          </cell>
          <cell r="M7778">
            <v>289579.95499999996</v>
          </cell>
          <cell r="N7778">
            <v>25866.535714285714</v>
          </cell>
          <cell r="O7778">
            <v>1293.3267857142857</v>
          </cell>
          <cell r="P7778">
            <v>2502.732</v>
          </cell>
          <cell r="Q7778">
            <v>0</v>
          </cell>
          <cell r="R7778" t="e">
            <v>#REF!</v>
          </cell>
          <cell r="S7778">
            <v>0.14285714285714285</v>
          </cell>
        </row>
        <row r="7779">
          <cell r="M7779">
            <v>0</v>
          </cell>
          <cell r="N7779">
            <v>0</v>
          </cell>
          <cell r="R7779">
            <v>0</v>
          </cell>
        </row>
        <row r="7780">
          <cell r="M7780">
            <v>0</v>
          </cell>
          <cell r="N7780">
            <v>0</v>
          </cell>
          <cell r="R7780">
            <v>0</v>
          </cell>
        </row>
        <row r="7781">
          <cell r="M7781">
            <v>0</v>
          </cell>
          <cell r="N7781">
            <v>0</v>
          </cell>
          <cell r="R7781" t="e">
            <v>#REF!</v>
          </cell>
        </row>
        <row r="7782">
          <cell r="M7782">
            <v>0</v>
          </cell>
          <cell r="N7782">
            <v>0</v>
          </cell>
          <cell r="R7782" t="e">
            <v>#REF!</v>
          </cell>
        </row>
        <row r="7783">
          <cell r="M7783">
            <v>0</v>
          </cell>
          <cell r="N7783">
            <v>0</v>
          </cell>
          <cell r="R7783" t="e">
            <v>#REF!</v>
          </cell>
        </row>
        <row r="7784">
          <cell r="M7784">
            <v>0</v>
          </cell>
          <cell r="N7784">
            <v>0</v>
          </cell>
          <cell r="R7784" t="e">
            <v>#REF!</v>
          </cell>
        </row>
        <row r="7785">
          <cell r="M7785">
            <v>0</v>
          </cell>
          <cell r="N7785">
            <v>0</v>
          </cell>
          <cell r="R7785" t="e">
            <v>#REF!</v>
          </cell>
        </row>
        <row r="7786">
          <cell r="M7786">
            <v>0</v>
          </cell>
          <cell r="N7786">
            <v>0</v>
          </cell>
          <cell r="R7786" t="e">
            <v>#REF!</v>
          </cell>
        </row>
        <row r="7787">
          <cell r="M7787">
            <v>0</v>
          </cell>
          <cell r="N7787">
            <v>0</v>
          </cell>
          <cell r="R7787" t="e">
            <v>#REF!</v>
          </cell>
        </row>
        <row r="7788">
          <cell r="M7788">
            <v>0</v>
          </cell>
          <cell r="N7788">
            <v>0</v>
          </cell>
          <cell r="R7788" t="e">
            <v>#REF!</v>
          </cell>
        </row>
        <row r="7789">
          <cell r="M7789">
            <v>0</v>
          </cell>
          <cell r="N7789">
            <v>0</v>
          </cell>
          <cell r="R7789" t="e">
            <v>#REF!</v>
          </cell>
        </row>
        <row r="7790">
          <cell r="M7790">
            <v>0</v>
          </cell>
          <cell r="N7790">
            <v>0</v>
          </cell>
          <cell r="R7790" t="e">
            <v>#REF!</v>
          </cell>
        </row>
        <row r="7791">
          <cell r="M7791">
            <v>0</v>
          </cell>
          <cell r="N7791">
            <v>0</v>
          </cell>
          <cell r="R7791" t="e">
            <v>#REF!</v>
          </cell>
        </row>
        <row r="7792">
          <cell r="M7792">
            <v>0</v>
          </cell>
          <cell r="N7792">
            <v>0</v>
          </cell>
          <cell r="R7792" t="e">
            <v>#REF!</v>
          </cell>
        </row>
        <row r="7793">
          <cell r="M7793">
            <v>0</v>
          </cell>
          <cell r="N7793">
            <v>0</v>
          </cell>
          <cell r="R7793" t="e">
            <v>#REF!</v>
          </cell>
        </row>
        <row r="7794">
          <cell r="M7794">
            <v>0</v>
          </cell>
          <cell r="N7794">
            <v>0</v>
          </cell>
          <cell r="R7794" t="e">
            <v>#REF!</v>
          </cell>
        </row>
        <row r="7795">
          <cell r="M7795">
            <v>0</v>
          </cell>
          <cell r="N7795">
            <v>0</v>
          </cell>
          <cell r="R7795" t="e">
            <v>#REF!</v>
          </cell>
        </row>
        <row r="7796">
          <cell r="M7796">
            <v>0</v>
          </cell>
          <cell r="N7796">
            <v>0</v>
          </cell>
          <cell r="R7796" t="e">
            <v>#REF!</v>
          </cell>
        </row>
        <row r="7797">
          <cell r="M7797">
            <v>0</v>
          </cell>
          <cell r="N7797">
            <v>0</v>
          </cell>
        </row>
        <row r="7798">
          <cell r="M7798">
            <v>0</v>
          </cell>
          <cell r="N7798">
            <v>0</v>
          </cell>
        </row>
        <row r="7799">
          <cell r="M7799">
            <v>0</v>
          </cell>
          <cell r="N7799">
            <v>0</v>
          </cell>
        </row>
        <row r="7800">
          <cell r="M7800">
            <v>0</v>
          </cell>
          <cell r="N7800">
            <v>0</v>
          </cell>
        </row>
        <row r="7801">
          <cell r="M7801">
            <v>0</v>
          </cell>
          <cell r="N7801">
            <v>0</v>
          </cell>
        </row>
        <row r="7802">
          <cell r="M7802">
            <v>0</v>
          </cell>
          <cell r="N7802">
            <v>0</v>
          </cell>
        </row>
        <row r="7803">
          <cell r="M7803">
            <v>0</v>
          </cell>
          <cell r="N7803">
            <v>0</v>
          </cell>
        </row>
        <row r="7804">
          <cell r="M7804">
            <v>0</v>
          </cell>
          <cell r="N7804">
            <v>0</v>
          </cell>
        </row>
        <row r="7805">
          <cell r="M7805">
            <v>0</v>
          </cell>
          <cell r="N7805">
            <v>0</v>
          </cell>
        </row>
        <row r="7806">
          <cell r="M7806">
            <v>0</v>
          </cell>
          <cell r="N7806">
            <v>0</v>
          </cell>
        </row>
        <row r="7807">
          <cell r="M7807">
            <v>0</v>
          </cell>
          <cell r="N7807">
            <v>0</v>
          </cell>
        </row>
        <row r="7808">
          <cell r="M7808">
            <v>0</v>
          </cell>
          <cell r="N7808">
            <v>0</v>
          </cell>
        </row>
        <row r="7809">
          <cell r="M7809">
            <v>0</v>
          </cell>
          <cell r="N7809">
            <v>0</v>
          </cell>
        </row>
        <row r="7810">
          <cell r="M7810">
            <v>0</v>
          </cell>
          <cell r="N7810">
            <v>0</v>
          </cell>
        </row>
        <row r="7811">
          <cell r="M7811">
            <v>0</v>
          </cell>
          <cell r="N7811">
            <v>0</v>
          </cell>
        </row>
        <row r="7813">
          <cell r="M7813">
            <v>0</v>
          </cell>
          <cell r="N7813">
            <v>0</v>
          </cell>
        </row>
        <row r="7814">
          <cell r="M7814">
            <v>0</v>
          </cell>
          <cell r="N7814">
            <v>0</v>
          </cell>
        </row>
        <row r="7815">
          <cell r="M7815">
            <v>0</v>
          </cell>
          <cell r="N7815">
            <v>0</v>
          </cell>
        </row>
        <row r="7816">
          <cell r="M7816">
            <v>0</v>
          </cell>
          <cell r="N7816">
            <v>0</v>
          </cell>
        </row>
        <row r="7817">
          <cell r="M7817">
            <v>0</v>
          </cell>
          <cell r="N7817">
            <v>0</v>
          </cell>
        </row>
        <row r="7818">
          <cell r="M7818">
            <v>0</v>
          </cell>
          <cell r="N7818">
            <v>0</v>
          </cell>
        </row>
        <row r="7819">
          <cell r="M7819">
            <v>0</v>
          </cell>
          <cell r="N7819">
            <v>0</v>
          </cell>
        </row>
        <row r="7820">
          <cell r="M7820">
            <v>0</v>
          </cell>
          <cell r="N7820">
            <v>0</v>
          </cell>
        </row>
        <row r="7821">
          <cell r="M7821">
            <v>0</v>
          </cell>
          <cell r="N7821">
            <v>0</v>
          </cell>
        </row>
        <row r="7822">
          <cell r="M7822">
            <v>0</v>
          </cell>
          <cell r="N7822">
            <v>0</v>
          </cell>
        </row>
        <row r="7823">
          <cell r="M7823">
            <v>0</v>
          </cell>
          <cell r="N7823">
            <v>0</v>
          </cell>
        </row>
        <row r="7824">
          <cell r="I7824">
            <v>0</v>
          </cell>
          <cell r="J7824">
            <v>0</v>
          </cell>
          <cell r="K7824">
            <v>0</v>
          </cell>
          <cell r="L7824">
            <v>0</v>
          </cell>
          <cell r="M7824">
            <v>0</v>
          </cell>
          <cell r="N7824">
            <v>0</v>
          </cell>
        </row>
        <row r="7825">
          <cell r="M7825">
            <v>0</v>
          </cell>
          <cell r="N7825">
            <v>0</v>
          </cell>
        </row>
        <row r="7826">
          <cell r="M7826">
            <v>0</v>
          </cell>
          <cell r="N7826">
            <v>0</v>
          </cell>
        </row>
        <row r="7827">
          <cell r="M7827">
            <v>0</v>
          </cell>
          <cell r="N7827">
            <v>0</v>
          </cell>
        </row>
        <row r="7828">
          <cell r="M7828">
            <v>0</v>
          </cell>
          <cell r="N7828">
            <v>0</v>
          </cell>
        </row>
        <row r="7829">
          <cell r="M7829">
            <v>0</v>
          </cell>
          <cell r="N7829">
            <v>0</v>
          </cell>
        </row>
        <row r="7830">
          <cell r="M7830">
            <v>0</v>
          </cell>
          <cell r="N7830">
            <v>0</v>
          </cell>
        </row>
        <row r="7831">
          <cell r="M7831">
            <v>0</v>
          </cell>
          <cell r="N7831">
            <v>0</v>
          </cell>
        </row>
        <row r="7832">
          <cell r="M7832">
            <v>0</v>
          </cell>
          <cell r="N7832">
            <v>0</v>
          </cell>
        </row>
        <row r="7833">
          <cell r="M7833">
            <v>0</v>
          </cell>
          <cell r="N7833">
            <v>0</v>
          </cell>
        </row>
        <row r="7834">
          <cell r="M7834">
            <v>0</v>
          </cell>
          <cell r="N7834">
            <v>0</v>
          </cell>
        </row>
        <row r="7835">
          <cell r="M7835">
            <v>0</v>
          </cell>
          <cell r="N7835">
            <v>0</v>
          </cell>
        </row>
        <row r="7836">
          <cell r="M7836">
            <v>0</v>
          </cell>
          <cell r="N7836">
            <v>0</v>
          </cell>
        </row>
        <row r="7837">
          <cell r="M7837">
            <v>0</v>
          </cell>
          <cell r="N7837">
            <v>0</v>
          </cell>
        </row>
        <row r="7838">
          <cell r="M7838">
            <v>0</v>
          </cell>
          <cell r="N7838">
            <v>0</v>
          </cell>
        </row>
        <row r="7839">
          <cell r="M7839">
            <v>0</v>
          </cell>
          <cell r="N7839">
            <v>0</v>
          </cell>
        </row>
        <row r="7840">
          <cell r="M7840">
            <v>0</v>
          </cell>
          <cell r="N7840">
            <v>0</v>
          </cell>
        </row>
        <row r="7841">
          <cell r="I7841" t="str">
            <v>O.E. 10.4</v>
          </cell>
          <cell r="J7841" t="str">
            <v>SUMINISTRO E INSTALACION DE Modulo 3 botones iluminacios</v>
          </cell>
          <cell r="K7841" t="str">
            <v>un</v>
          </cell>
          <cell r="L7841">
            <v>601681</v>
          </cell>
          <cell r="M7841">
            <v>567161.37800000003</v>
          </cell>
          <cell r="N7841">
            <v>25866.535714285714</v>
          </cell>
          <cell r="O7841">
            <v>6150.4696428571424</v>
          </cell>
          <cell r="P7841">
            <v>2502.732</v>
          </cell>
          <cell r="Q7841">
            <v>0</v>
          </cell>
          <cell r="R7841" t="e">
            <v>#REF!</v>
          </cell>
          <cell r="S7841">
            <v>0.14285714285714285</v>
          </cell>
        </row>
        <row r="7842">
          <cell r="M7842">
            <v>0</v>
          </cell>
          <cell r="N7842">
            <v>0</v>
          </cell>
          <cell r="R7842">
            <v>0</v>
          </cell>
        </row>
        <row r="7843">
          <cell r="M7843">
            <v>0</v>
          </cell>
          <cell r="N7843">
            <v>0</v>
          </cell>
          <cell r="R7843">
            <v>0</v>
          </cell>
        </row>
        <row r="7844">
          <cell r="M7844">
            <v>0</v>
          </cell>
          <cell r="N7844">
            <v>0</v>
          </cell>
          <cell r="R7844" t="e">
            <v>#REF!</v>
          </cell>
        </row>
        <row r="7845">
          <cell r="M7845">
            <v>0</v>
          </cell>
          <cell r="N7845">
            <v>0</v>
          </cell>
          <cell r="R7845" t="e">
            <v>#REF!</v>
          </cell>
        </row>
        <row r="7846">
          <cell r="M7846">
            <v>0</v>
          </cell>
          <cell r="N7846">
            <v>0</v>
          </cell>
          <cell r="R7846" t="e">
            <v>#REF!</v>
          </cell>
        </row>
        <row r="7847">
          <cell r="M7847">
            <v>0</v>
          </cell>
          <cell r="N7847">
            <v>0</v>
          </cell>
          <cell r="R7847" t="e">
            <v>#REF!</v>
          </cell>
        </row>
        <row r="7848">
          <cell r="M7848">
            <v>0</v>
          </cell>
          <cell r="N7848">
            <v>0</v>
          </cell>
          <cell r="R7848" t="e">
            <v>#REF!</v>
          </cell>
        </row>
        <row r="7849">
          <cell r="M7849">
            <v>0</v>
          </cell>
          <cell r="N7849">
            <v>0</v>
          </cell>
          <cell r="R7849" t="e">
            <v>#REF!</v>
          </cell>
        </row>
        <row r="7850">
          <cell r="M7850">
            <v>0</v>
          </cell>
          <cell r="N7850">
            <v>0</v>
          </cell>
          <cell r="R7850" t="e">
            <v>#REF!</v>
          </cell>
        </row>
        <row r="7851">
          <cell r="M7851">
            <v>0</v>
          </cell>
          <cell r="N7851">
            <v>0</v>
          </cell>
          <cell r="R7851" t="e">
            <v>#REF!</v>
          </cell>
        </row>
        <row r="7852">
          <cell r="M7852">
            <v>0</v>
          </cell>
          <cell r="N7852">
            <v>0</v>
          </cell>
          <cell r="R7852" t="e">
            <v>#REF!</v>
          </cell>
        </row>
        <row r="7853">
          <cell r="M7853">
            <v>0</v>
          </cell>
          <cell r="N7853">
            <v>0</v>
          </cell>
          <cell r="R7853" t="e">
            <v>#REF!</v>
          </cell>
        </row>
        <row r="7854">
          <cell r="M7854">
            <v>0</v>
          </cell>
          <cell r="N7854">
            <v>0</v>
          </cell>
          <cell r="R7854" t="e">
            <v>#REF!</v>
          </cell>
        </row>
        <row r="7855">
          <cell r="M7855">
            <v>0</v>
          </cell>
          <cell r="N7855">
            <v>0</v>
          </cell>
          <cell r="R7855" t="e">
            <v>#REF!</v>
          </cell>
        </row>
        <row r="7856">
          <cell r="M7856">
            <v>0</v>
          </cell>
          <cell r="N7856">
            <v>0</v>
          </cell>
          <cell r="R7856" t="e">
            <v>#REF!</v>
          </cell>
        </row>
        <row r="7857">
          <cell r="M7857">
            <v>0</v>
          </cell>
          <cell r="N7857">
            <v>0</v>
          </cell>
          <cell r="R7857" t="e">
            <v>#REF!</v>
          </cell>
        </row>
        <row r="7858">
          <cell r="M7858">
            <v>0</v>
          </cell>
          <cell r="N7858">
            <v>0</v>
          </cell>
          <cell r="R7858" t="e">
            <v>#REF!</v>
          </cell>
        </row>
        <row r="7859">
          <cell r="M7859">
            <v>0</v>
          </cell>
          <cell r="N7859">
            <v>0</v>
          </cell>
          <cell r="R7859" t="e">
            <v>#REF!</v>
          </cell>
        </row>
        <row r="7860">
          <cell r="M7860">
            <v>0</v>
          </cell>
          <cell r="N7860">
            <v>0</v>
          </cell>
        </row>
        <row r="7861">
          <cell r="M7861">
            <v>0</v>
          </cell>
          <cell r="N7861">
            <v>0</v>
          </cell>
        </row>
        <row r="7862">
          <cell r="M7862">
            <v>0</v>
          </cell>
          <cell r="N7862">
            <v>0</v>
          </cell>
        </row>
        <row r="7863">
          <cell r="M7863">
            <v>0</v>
          </cell>
          <cell r="N7863">
            <v>0</v>
          </cell>
        </row>
        <row r="7864">
          <cell r="M7864">
            <v>0</v>
          </cell>
          <cell r="N7864">
            <v>0</v>
          </cell>
        </row>
        <row r="7865">
          <cell r="M7865">
            <v>0</v>
          </cell>
          <cell r="N7865">
            <v>0</v>
          </cell>
        </row>
        <row r="7866">
          <cell r="M7866">
            <v>0</v>
          </cell>
          <cell r="N7866">
            <v>0</v>
          </cell>
        </row>
        <row r="7867">
          <cell r="M7867">
            <v>0</v>
          </cell>
          <cell r="N7867">
            <v>0</v>
          </cell>
        </row>
        <row r="7868">
          <cell r="M7868">
            <v>0</v>
          </cell>
          <cell r="N7868">
            <v>0</v>
          </cell>
        </row>
        <row r="7869">
          <cell r="M7869">
            <v>0</v>
          </cell>
          <cell r="N7869">
            <v>0</v>
          </cell>
        </row>
        <row r="7870">
          <cell r="M7870">
            <v>0</v>
          </cell>
          <cell r="N7870">
            <v>0</v>
          </cell>
        </row>
        <row r="7871">
          <cell r="M7871">
            <v>0</v>
          </cell>
          <cell r="N7871">
            <v>0</v>
          </cell>
        </row>
        <row r="7872">
          <cell r="M7872">
            <v>0</v>
          </cell>
          <cell r="N7872">
            <v>0</v>
          </cell>
        </row>
        <row r="7873">
          <cell r="M7873">
            <v>0</v>
          </cell>
          <cell r="N7873">
            <v>0</v>
          </cell>
        </row>
        <row r="7874">
          <cell r="M7874">
            <v>0</v>
          </cell>
          <cell r="N7874">
            <v>0</v>
          </cell>
        </row>
        <row r="7876">
          <cell r="M7876">
            <v>0</v>
          </cell>
          <cell r="N7876">
            <v>0</v>
          </cell>
        </row>
        <row r="7877">
          <cell r="M7877">
            <v>0</v>
          </cell>
          <cell r="N7877">
            <v>0</v>
          </cell>
        </row>
        <row r="7878">
          <cell r="M7878">
            <v>0</v>
          </cell>
          <cell r="N7878">
            <v>0</v>
          </cell>
        </row>
        <row r="7879">
          <cell r="M7879">
            <v>0</v>
          </cell>
          <cell r="N7879">
            <v>0</v>
          </cell>
        </row>
        <row r="7880">
          <cell r="M7880">
            <v>0</v>
          </cell>
          <cell r="N7880">
            <v>0</v>
          </cell>
        </row>
        <row r="7881">
          <cell r="M7881">
            <v>0</v>
          </cell>
          <cell r="N7881">
            <v>0</v>
          </cell>
        </row>
        <row r="7882">
          <cell r="M7882">
            <v>0</v>
          </cell>
          <cell r="N7882">
            <v>0</v>
          </cell>
        </row>
        <row r="7883">
          <cell r="M7883">
            <v>0</v>
          </cell>
          <cell r="N7883">
            <v>0</v>
          </cell>
        </row>
        <row r="7884">
          <cell r="M7884">
            <v>0</v>
          </cell>
          <cell r="N7884">
            <v>0</v>
          </cell>
        </row>
        <row r="7885">
          <cell r="M7885">
            <v>0</v>
          </cell>
          <cell r="N7885">
            <v>0</v>
          </cell>
        </row>
        <row r="7886">
          <cell r="M7886">
            <v>0</v>
          </cell>
          <cell r="N7886">
            <v>0</v>
          </cell>
        </row>
        <row r="7887">
          <cell r="I7887">
            <v>0</v>
          </cell>
          <cell r="J7887">
            <v>0</v>
          </cell>
          <cell r="K7887">
            <v>0</v>
          </cell>
          <cell r="L7887">
            <v>0</v>
          </cell>
          <cell r="M7887">
            <v>0</v>
          </cell>
          <cell r="N7887">
            <v>0</v>
          </cell>
        </row>
        <row r="7888">
          <cell r="M7888">
            <v>0</v>
          </cell>
          <cell r="N7888">
            <v>0</v>
          </cell>
        </row>
        <row r="7889">
          <cell r="M7889">
            <v>0</v>
          </cell>
          <cell r="N7889">
            <v>0</v>
          </cell>
        </row>
        <row r="7890">
          <cell r="M7890">
            <v>0</v>
          </cell>
          <cell r="N7890">
            <v>0</v>
          </cell>
        </row>
        <row r="7891">
          <cell r="M7891">
            <v>0</v>
          </cell>
          <cell r="N7891">
            <v>0</v>
          </cell>
        </row>
        <row r="7892">
          <cell r="M7892">
            <v>0</v>
          </cell>
          <cell r="N7892">
            <v>0</v>
          </cell>
        </row>
        <row r="7893">
          <cell r="M7893">
            <v>0</v>
          </cell>
          <cell r="N7893">
            <v>0</v>
          </cell>
        </row>
        <row r="7894">
          <cell r="M7894">
            <v>0</v>
          </cell>
          <cell r="N7894">
            <v>0</v>
          </cell>
        </row>
        <row r="7895">
          <cell r="M7895">
            <v>0</v>
          </cell>
          <cell r="N7895">
            <v>0</v>
          </cell>
        </row>
        <row r="7896">
          <cell r="M7896">
            <v>0</v>
          </cell>
          <cell r="N7896">
            <v>0</v>
          </cell>
        </row>
        <row r="7897">
          <cell r="M7897">
            <v>0</v>
          </cell>
          <cell r="N7897">
            <v>0</v>
          </cell>
        </row>
        <row r="7898">
          <cell r="M7898">
            <v>0</v>
          </cell>
          <cell r="N7898">
            <v>0</v>
          </cell>
        </row>
        <row r="7899">
          <cell r="M7899">
            <v>0</v>
          </cell>
          <cell r="N7899">
            <v>0</v>
          </cell>
        </row>
        <row r="7900">
          <cell r="M7900">
            <v>0</v>
          </cell>
          <cell r="N7900">
            <v>0</v>
          </cell>
        </row>
        <row r="7901">
          <cell r="M7901">
            <v>0</v>
          </cell>
          <cell r="N7901">
            <v>0</v>
          </cell>
        </row>
        <row r="7902">
          <cell r="M7902">
            <v>0</v>
          </cell>
          <cell r="N7902">
            <v>0</v>
          </cell>
        </row>
        <row r="7903">
          <cell r="M7903">
            <v>0</v>
          </cell>
          <cell r="N7903">
            <v>0</v>
          </cell>
        </row>
        <row r="7904">
          <cell r="I7904" t="str">
            <v>O.E. 10.5</v>
          </cell>
          <cell r="J7904" t="str">
            <v>SUMINISTRO E INSTALACION DE Luz aviso puerta bus cuatricolor</v>
          </cell>
          <cell r="K7904" t="str">
            <v>un</v>
          </cell>
          <cell r="L7904">
            <v>625586</v>
          </cell>
          <cell r="M7904">
            <v>591066.14560000005</v>
          </cell>
          <cell r="N7904">
            <v>25866.535714285714</v>
          </cell>
          <cell r="O7904">
            <v>6150.4696428571424</v>
          </cell>
          <cell r="P7904">
            <v>2502.732</v>
          </cell>
          <cell r="Q7904">
            <v>0</v>
          </cell>
          <cell r="R7904" t="e">
            <v>#REF!</v>
          </cell>
          <cell r="S7904">
            <v>0.14285714285714285</v>
          </cell>
        </row>
        <row r="7905">
          <cell r="M7905">
            <v>0</v>
          </cell>
          <cell r="N7905">
            <v>0</v>
          </cell>
          <cell r="R7905">
            <v>0</v>
          </cell>
        </row>
        <row r="7906">
          <cell r="M7906">
            <v>0</v>
          </cell>
          <cell r="N7906">
            <v>0</v>
          </cell>
          <cell r="R7906">
            <v>0</v>
          </cell>
        </row>
        <row r="7907">
          <cell r="M7907">
            <v>0</v>
          </cell>
          <cell r="N7907">
            <v>0</v>
          </cell>
          <cell r="R7907" t="e">
            <v>#REF!</v>
          </cell>
        </row>
        <row r="7908">
          <cell r="M7908">
            <v>0</v>
          </cell>
          <cell r="N7908">
            <v>0</v>
          </cell>
          <cell r="R7908" t="e">
            <v>#REF!</v>
          </cell>
        </row>
        <row r="7909">
          <cell r="M7909">
            <v>0</v>
          </cell>
          <cell r="N7909">
            <v>0</v>
          </cell>
          <cell r="R7909" t="e">
            <v>#REF!</v>
          </cell>
        </row>
        <row r="7910">
          <cell r="M7910">
            <v>0</v>
          </cell>
          <cell r="N7910">
            <v>0</v>
          </cell>
          <cell r="R7910" t="e">
            <v>#REF!</v>
          </cell>
        </row>
        <row r="7911">
          <cell r="M7911">
            <v>0</v>
          </cell>
          <cell r="N7911">
            <v>0</v>
          </cell>
          <cell r="R7911" t="e">
            <v>#REF!</v>
          </cell>
        </row>
        <row r="7912">
          <cell r="M7912">
            <v>0</v>
          </cell>
          <cell r="N7912">
            <v>0</v>
          </cell>
          <cell r="R7912" t="e">
            <v>#REF!</v>
          </cell>
        </row>
        <row r="7913">
          <cell r="M7913">
            <v>0</v>
          </cell>
          <cell r="N7913">
            <v>0</v>
          </cell>
          <cell r="R7913" t="e">
            <v>#REF!</v>
          </cell>
        </row>
        <row r="7914">
          <cell r="M7914">
            <v>0</v>
          </cell>
          <cell r="N7914">
            <v>0</v>
          </cell>
          <cell r="R7914" t="e">
            <v>#REF!</v>
          </cell>
        </row>
        <row r="7915">
          <cell r="M7915">
            <v>0</v>
          </cell>
          <cell r="N7915">
            <v>0</v>
          </cell>
          <cell r="R7915" t="e">
            <v>#REF!</v>
          </cell>
        </row>
        <row r="7916">
          <cell r="M7916">
            <v>0</v>
          </cell>
          <cell r="N7916">
            <v>0</v>
          </cell>
          <cell r="R7916" t="e">
            <v>#REF!</v>
          </cell>
        </row>
        <row r="7917">
          <cell r="M7917">
            <v>0</v>
          </cell>
          <cell r="N7917">
            <v>0</v>
          </cell>
          <cell r="R7917" t="e">
            <v>#REF!</v>
          </cell>
        </row>
        <row r="7918">
          <cell r="M7918">
            <v>0</v>
          </cell>
          <cell r="N7918">
            <v>0</v>
          </cell>
          <cell r="R7918" t="e">
            <v>#REF!</v>
          </cell>
        </row>
        <row r="7919">
          <cell r="M7919">
            <v>0</v>
          </cell>
          <cell r="N7919">
            <v>0</v>
          </cell>
          <cell r="R7919" t="e">
            <v>#REF!</v>
          </cell>
        </row>
        <row r="7920">
          <cell r="M7920">
            <v>0</v>
          </cell>
          <cell r="N7920">
            <v>0</v>
          </cell>
          <cell r="R7920" t="e">
            <v>#REF!</v>
          </cell>
        </row>
        <row r="7921">
          <cell r="M7921">
            <v>0</v>
          </cell>
          <cell r="N7921">
            <v>0</v>
          </cell>
          <cell r="R7921" t="e">
            <v>#REF!</v>
          </cell>
        </row>
        <row r="7922">
          <cell r="M7922">
            <v>0</v>
          </cell>
          <cell r="N7922">
            <v>0</v>
          </cell>
          <cell r="R7922" t="e">
            <v>#REF!</v>
          </cell>
        </row>
        <row r="7923">
          <cell r="M7923">
            <v>0</v>
          </cell>
          <cell r="N7923">
            <v>0</v>
          </cell>
        </row>
        <row r="7924">
          <cell r="M7924">
            <v>0</v>
          </cell>
          <cell r="N7924">
            <v>0</v>
          </cell>
        </row>
        <row r="7925">
          <cell r="M7925">
            <v>0</v>
          </cell>
          <cell r="N7925">
            <v>0</v>
          </cell>
        </row>
        <row r="7926">
          <cell r="M7926">
            <v>0</v>
          </cell>
          <cell r="N7926">
            <v>0</v>
          </cell>
        </row>
        <row r="7927">
          <cell r="M7927">
            <v>0</v>
          </cell>
          <cell r="N7927">
            <v>0</v>
          </cell>
        </row>
        <row r="7928">
          <cell r="M7928">
            <v>0</v>
          </cell>
          <cell r="N7928">
            <v>0</v>
          </cell>
        </row>
        <row r="7929">
          <cell r="M7929">
            <v>0</v>
          </cell>
          <cell r="N7929">
            <v>0</v>
          </cell>
        </row>
        <row r="7930">
          <cell r="M7930">
            <v>0</v>
          </cell>
          <cell r="N7930">
            <v>0</v>
          </cell>
        </row>
        <row r="7931">
          <cell r="M7931">
            <v>0</v>
          </cell>
          <cell r="N7931">
            <v>0</v>
          </cell>
        </row>
        <row r="7932">
          <cell r="M7932">
            <v>0</v>
          </cell>
          <cell r="N7932">
            <v>0</v>
          </cell>
        </row>
        <row r="7933">
          <cell r="M7933">
            <v>0</v>
          </cell>
          <cell r="N7933">
            <v>0</v>
          </cell>
        </row>
        <row r="7934">
          <cell r="M7934">
            <v>0</v>
          </cell>
          <cell r="N7934">
            <v>0</v>
          </cell>
        </row>
        <row r="7935">
          <cell r="M7935">
            <v>0</v>
          </cell>
          <cell r="N7935">
            <v>0</v>
          </cell>
        </row>
        <row r="7936">
          <cell r="M7936">
            <v>0</v>
          </cell>
          <cell r="N7936">
            <v>0</v>
          </cell>
        </row>
        <row r="7937">
          <cell r="M7937">
            <v>0</v>
          </cell>
          <cell r="N7937">
            <v>0</v>
          </cell>
        </row>
        <row r="7939">
          <cell r="M7939">
            <v>0</v>
          </cell>
          <cell r="N7939">
            <v>0</v>
          </cell>
        </row>
        <row r="7940">
          <cell r="M7940">
            <v>0</v>
          </cell>
          <cell r="N7940">
            <v>0</v>
          </cell>
        </row>
        <row r="7941">
          <cell r="M7941">
            <v>0</v>
          </cell>
          <cell r="N7941">
            <v>0</v>
          </cell>
        </row>
        <row r="7942">
          <cell r="M7942">
            <v>0</v>
          </cell>
          <cell r="N7942">
            <v>0</v>
          </cell>
        </row>
        <row r="7943">
          <cell r="M7943">
            <v>0</v>
          </cell>
          <cell r="N7943">
            <v>0</v>
          </cell>
        </row>
        <row r="7944">
          <cell r="M7944">
            <v>0</v>
          </cell>
          <cell r="N7944">
            <v>0</v>
          </cell>
        </row>
        <row r="7945">
          <cell r="M7945">
            <v>0</v>
          </cell>
          <cell r="N7945">
            <v>0</v>
          </cell>
        </row>
        <row r="7946">
          <cell r="M7946">
            <v>0</v>
          </cell>
          <cell r="N7946">
            <v>0</v>
          </cell>
        </row>
        <row r="7947">
          <cell r="M7947">
            <v>0</v>
          </cell>
          <cell r="N7947">
            <v>0</v>
          </cell>
        </row>
        <row r="7948">
          <cell r="M7948">
            <v>0</v>
          </cell>
          <cell r="N7948">
            <v>0</v>
          </cell>
        </row>
        <row r="7949">
          <cell r="M7949">
            <v>0</v>
          </cell>
          <cell r="N7949">
            <v>0</v>
          </cell>
        </row>
        <row r="7950">
          <cell r="I7950">
            <v>0</v>
          </cell>
          <cell r="J7950">
            <v>0</v>
          </cell>
          <cell r="K7950">
            <v>0</v>
          </cell>
          <cell r="L7950">
            <v>0</v>
          </cell>
          <cell r="M7950">
            <v>0</v>
          </cell>
          <cell r="N7950">
            <v>0</v>
          </cell>
        </row>
        <row r="7951">
          <cell r="M7951">
            <v>0</v>
          </cell>
          <cell r="N7951">
            <v>0</v>
          </cell>
        </row>
        <row r="7952">
          <cell r="M7952">
            <v>0</v>
          </cell>
          <cell r="N7952">
            <v>0</v>
          </cell>
        </row>
        <row r="7953">
          <cell r="M7953">
            <v>0</v>
          </cell>
          <cell r="N7953">
            <v>0</v>
          </cell>
        </row>
        <row r="7954">
          <cell r="M7954">
            <v>0</v>
          </cell>
          <cell r="N7954">
            <v>0</v>
          </cell>
        </row>
        <row r="7955">
          <cell r="M7955">
            <v>0</v>
          </cell>
          <cell r="N7955">
            <v>0</v>
          </cell>
        </row>
        <row r="7956">
          <cell r="M7956">
            <v>0</v>
          </cell>
          <cell r="N7956">
            <v>0</v>
          </cell>
        </row>
        <row r="7957">
          <cell r="M7957">
            <v>0</v>
          </cell>
          <cell r="N7957">
            <v>0</v>
          </cell>
        </row>
        <row r="7958">
          <cell r="M7958">
            <v>0</v>
          </cell>
          <cell r="N7958">
            <v>0</v>
          </cell>
        </row>
        <row r="7959">
          <cell r="M7959">
            <v>0</v>
          </cell>
          <cell r="N7959">
            <v>0</v>
          </cell>
        </row>
        <row r="7962">
          <cell r="M7962">
            <v>0</v>
          </cell>
          <cell r="N7962">
            <v>0</v>
          </cell>
        </row>
        <row r="7963">
          <cell r="M7963">
            <v>0</v>
          </cell>
          <cell r="N7963">
            <v>0</v>
          </cell>
        </row>
        <row r="7964">
          <cell r="M7964">
            <v>0</v>
          </cell>
          <cell r="N7964">
            <v>0</v>
          </cell>
        </row>
        <row r="7965">
          <cell r="M7965">
            <v>0</v>
          </cell>
          <cell r="N7965">
            <v>0</v>
          </cell>
        </row>
        <row r="7966">
          <cell r="M7966">
            <v>0</v>
          </cell>
          <cell r="N7966">
            <v>0</v>
          </cell>
        </row>
        <row r="7967">
          <cell r="I7967" t="str">
            <v>O.E. 10.6</v>
          </cell>
          <cell r="J7967" t="str">
            <v>SUMINISTRO E INSTALACION DE Consola de enfermera con PoE y pantalla tactil</v>
          </cell>
          <cell r="K7967" t="str">
            <v>un</v>
          </cell>
          <cell r="L7967">
            <v>6369864</v>
          </cell>
          <cell r="M7967">
            <v>3678242.2809999995</v>
          </cell>
          <cell r="N7967">
            <v>2561065.75</v>
          </cell>
          <cell r="O7967">
            <v>128053.28750000001</v>
          </cell>
          <cell r="P7967">
            <v>2502.732</v>
          </cell>
          <cell r="Q7967">
            <v>0</v>
          </cell>
          <cell r="R7967" t="e">
            <v>#REF!</v>
          </cell>
          <cell r="S7967">
            <v>1</v>
          </cell>
        </row>
        <row r="7968">
          <cell r="M7968">
            <v>0</v>
          </cell>
          <cell r="N7968">
            <v>0</v>
          </cell>
          <cell r="R7968">
            <v>0</v>
          </cell>
        </row>
        <row r="7969">
          <cell r="M7969">
            <v>0</v>
          </cell>
          <cell r="N7969">
            <v>0</v>
          </cell>
          <cell r="R7969">
            <v>0</v>
          </cell>
        </row>
        <row r="7970">
          <cell r="M7970">
            <v>0</v>
          </cell>
          <cell r="N7970">
            <v>0</v>
          </cell>
          <cell r="R7970" t="e">
            <v>#REF!</v>
          </cell>
        </row>
        <row r="7971">
          <cell r="M7971">
            <v>0</v>
          </cell>
          <cell r="N7971">
            <v>0</v>
          </cell>
          <cell r="R7971" t="e">
            <v>#REF!</v>
          </cell>
        </row>
        <row r="7972">
          <cell r="M7972">
            <v>0</v>
          </cell>
          <cell r="N7972">
            <v>0</v>
          </cell>
          <cell r="R7972" t="e">
            <v>#REF!</v>
          </cell>
        </row>
        <row r="7973">
          <cell r="M7973">
            <v>0</v>
          </cell>
          <cell r="N7973">
            <v>0</v>
          </cell>
          <cell r="R7973" t="e">
            <v>#REF!</v>
          </cell>
        </row>
        <row r="7974">
          <cell r="M7974">
            <v>0</v>
          </cell>
          <cell r="N7974">
            <v>0</v>
          </cell>
          <cell r="R7974" t="e">
            <v>#REF!</v>
          </cell>
        </row>
        <row r="7975">
          <cell r="M7975">
            <v>0</v>
          </cell>
          <cell r="N7975">
            <v>0</v>
          </cell>
          <cell r="R7975" t="e">
            <v>#REF!</v>
          </cell>
        </row>
        <row r="7976">
          <cell r="M7976">
            <v>0</v>
          </cell>
          <cell r="N7976">
            <v>0</v>
          </cell>
          <cell r="R7976" t="e">
            <v>#REF!</v>
          </cell>
        </row>
        <row r="7977">
          <cell r="M7977">
            <v>0</v>
          </cell>
          <cell r="N7977">
            <v>0</v>
          </cell>
          <cell r="R7977" t="e">
            <v>#REF!</v>
          </cell>
        </row>
        <row r="7978">
          <cell r="M7978">
            <v>0</v>
          </cell>
          <cell r="N7978">
            <v>0</v>
          </cell>
          <cell r="R7978" t="e">
            <v>#REF!</v>
          </cell>
        </row>
        <row r="7979">
          <cell r="M7979">
            <v>0</v>
          </cell>
          <cell r="N7979">
            <v>0</v>
          </cell>
          <cell r="R7979" t="e">
            <v>#REF!</v>
          </cell>
        </row>
        <row r="7980">
          <cell r="M7980">
            <v>0</v>
          </cell>
          <cell r="N7980">
            <v>0</v>
          </cell>
          <cell r="R7980" t="e">
            <v>#REF!</v>
          </cell>
        </row>
        <row r="7981">
          <cell r="M7981">
            <v>0</v>
          </cell>
          <cell r="N7981">
            <v>0</v>
          </cell>
          <cell r="R7981" t="e">
            <v>#REF!</v>
          </cell>
        </row>
        <row r="7982">
          <cell r="M7982">
            <v>0</v>
          </cell>
          <cell r="N7982">
            <v>0</v>
          </cell>
          <cell r="R7982" t="e">
            <v>#REF!</v>
          </cell>
        </row>
        <row r="7983">
          <cell r="M7983">
            <v>0</v>
          </cell>
          <cell r="N7983">
            <v>0</v>
          </cell>
          <cell r="R7983" t="e">
            <v>#REF!</v>
          </cell>
        </row>
        <row r="7984">
          <cell r="M7984">
            <v>0</v>
          </cell>
          <cell r="N7984">
            <v>0</v>
          </cell>
          <cell r="R7984" t="e">
            <v>#REF!</v>
          </cell>
        </row>
        <row r="7985">
          <cell r="M7985">
            <v>0</v>
          </cell>
          <cell r="N7985">
            <v>0</v>
          </cell>
          <cell r="R7985" t="e">
            <v>#REF!</v>
          </cell>
        </row>
        <row r="7986">
          <cell r="M7986">
            <v>0</v>
          </cell>
          <cell r="N7986">
            <v>0</v>
          </cell>
        </row>
        <row r="7987">
          <cell r="M7987">
            <v>0</v>
          </cell>
          <cell r="N7987">
            <v>0</v>
          </cell>
        </row>
        <row r="7988">
          <cell r="M7988">
            <v>0</v>
          </cell>
          <cell r="N7988">
            <v>0</v>
          </cell>
        </row>
        <row r="7989">
          <cell r="M7989">
            <v>0</v>
          </cell>
          <cell r="N7989">
            <v>0</v>
          </cell>
        </row>
        <row r="7990">
          <cell r="M7990">
            <v>0</v>
          </cell>
          <cell r="N7990">
            <v>0</v>
          </cell>
        </row>
        <row r="7991">
          <cell r="M7991">
            <v>0</v>
          </cell>
          <cell r="N7991">
            <v>0</v>
          </cell>
        </row>
        <row r="7992">
          <cell r="M7992">
            <v>0</v>
          </cell>
          <cell r="N7992">
            <v>0</v>
          </cell>
        </row>
        <row r="7993">
          <cell r="M7993">
            <v>0</v>
          </cell>
          <cell r="N7993">
            <v>0</v>
          </cell>
        </row>
        <row r="7994">
          <cell r="M7994">
            <v>0</v>
          </cell>
          <cell r="N7994">
            <v>0</v>
          </cell>
        </row>
        <row r="7995">
          <cell r="M7995">
            <v>0</v>
          </cell>
          <cell r="N7995">
            <v>0</v>
          </cell>
        </row>
        <row r="7996">
          <cell r="M7996">
            <v>0</v>
          </cell>
          <cell r="N7996">
            <v>0</v>
          </cell>
        </row>
        <row r="7997">
          <cell r="M7997">
            <v>0</v>
          </cell>
          <cell r="N7997">
            <v>0</v>
          </cell>
        </row>
        <row r="7998">
          <cell r="M7998">
            <v>0</v>
          </cell>
          <cell r="N7998">
            <v>0</v>
          </cell>
        </row>
        <row r="7999">
          <cell r="M7999">
            <v>0</v>
          </cell>
          <cell r="N7999">
            <v>0</v>
          </cell>
        </row>
        <row r="8000">
          <cell r="M8000">
            <v>0</v>
          </cell>
          <cell r="N8000">
            <v>0</v>
          </cell>
        </row>
        <row r="8002">
          <cell r="M8002">
            <v>0</v>
          </cell>
          <cell r="N8002">
            <v>0</v>
          </cell>
        </row>
        <row r="8003">
          <cell r="M8003">
            <v>0</v>
          </cell>
          <cell r="N8003">
            <v>0</v>
          </cell>
        </row>
        <row r="8004">
          <cell r="M8004">
            <v>0</v>
          </cell>
          <cell r="N8004">
            <v>0</v>
          </cell>
        </row>
        <row r="8005">
          <cell r="M8005">
            <v>0</v>
          </cell>
          <cell r="N8005">
            <v>0</v>
          </cell>
        </row>
        <row r="8006">
          <cell r="M8006">
            <v>0</v>
          </cell>
          <cell r="N8006">
            <v>0</v>
          </cell>
        </row>
        <row r="8007">
          <cell r="M8007">
            <v>0</v>
          </cell>
          <cell r="N8007">
            <v>0</v>
          </cell>
        </row>
        <row r="8008">
          <cell r="M8008">
            <v>0</v>
          </cell>
          <cell r="N8008">
            <v>0</v>
          </cell>
        </row>
        <row r="8009">
          <cell r="M8009">
            <v>0</v>
          </cell>
          <cell r="N8009">
            <v>0</v>
          </cell>
        </row>
        <row r="8010">
          <cell r="M8010">
            <v>0</v>
          </cell>
          <cell r="N8010">
            <v>0</v>
          </cell>
        </row>
        <row r="8011">
          <cell r="M8011">
            <v>0</v>
          </cell>
          <cell r="N8011">
            <v>0</v>
          </cell>
        </row>
        <row r="8012">
          <cell r="M8012">
            <v>0</v>
          </cell>
          <cell r="N8012">
            <v>0</v>
          </cell>
        </row>
        <row r="8013">
          <cell r="I8013">
            <v>0</v>
          </cell>
          <cell r="J8013">
            <v>0</v>
          </cell>
          <cell r="K8013">
            <v>0</v>
          </cell>
          <cell r="L8013">
            <v>0</v>
          </cell>
          <cell r="M8013">
            <v>0</v>
          </cell>
          <cell r="N8013">
            <v>0</v>
          </cell>
        </row>
        <row r="8014">
          <cell r="M8014">
            <v>0</v>
          </cell>
          <cell r="N8014">
            <v>0</v>
          </cell>
        </row>
        <row r="8015">
          <cell r="M8015">
            <v>0</v>
          </cell>
          <cell r="N8015">
            <v>0</v>
          </cell>
        </row>
        <row r="8016">
          <cell r="M8016">
            <v>0</v>
          </cell>
          <cell r="N8016">
            <v>0</v>
          </cell>
        </row>
        <row r="8017">
          <cell r="M8017">
            <v>0</v>
          </cell>
          <cell r="N8017">
            <v>0</v>
          </cell>
        </row>
        <row r="8018">
          <cell r="M8018">
            <v>0</v>
          </cell>
          <cell r="N8018">
            <v>0</v>
          </cell>
        </row>
        <row r="8019">
          <cell r="M8019">
            <v>0</v>
          </cell>
          <cell r="N8019">
            <v>0</v>
          </cell>
        </row>
        <row r="8020">
          <cell r="M8020">
            <v>0</v>
          </cell>
          <cell r="N8020">
            <v>0</v>
          </cell>
        </row>
        <row r="8021">
          <cell r="M8021">
            <v>0</v>
          </cell>
          <cell r="N8021">
            <v>0</v>
          </cell>
        </row>
        <row r="8022">
          <cell r="M8022">
            <v>0</v>
          </cell>
          <cell r="N8022">
            <v>0</v>
          </cell>
        </row>
        <row r="8025">
          <cell r="M8025">
            <v>0</v>
          </cell>
          <cell r="N8025">
            <v>0</v>
          </cell>
        </row>
        <row r="8026">
          <cell r="M8026">
            <v>0</v>
          </cell>
          <cell r="N8026">
            <v>0</v>
          </cell>
        </row>
        <row r="8027">
          <cell r="M8027">
            <v>0</v>
          </cell>
          <cell r="N8027">
            <v>0</v>
          </cell>
        </row>
        <row r="8028">
          <cell r="M8028">
            <v>0</v>
          </cell>
          <cell r="N8028">
            <v>0</v>
          </cell>
        </row>
        <row r="8029">
          <cell r="M8029">
            <v>0</v>
          </cell>
          <cell r="N8029">
            <v>0</v>
          </cell>
        </row>
        <row r="8030">
          <cell r="I8030" t="str">
            <v>O.E. 10.7</v>
          </cell>
          <cell r="J8030" t="str">
            <v>SUMINISTRO E INSTALACION DE Licencia Sistema Alarmas Aistencial</v>
          </cell>
          <cell r="K8030" t="str">
            <v>un</v>
          </cell>
          <cell r="L8030">
            <v>9014212</v>
          </cell>
          <cell r="M8030">
            <v>6493697.8147999998</v>
          </cell>
          <cell r="N8030">
            <v>2398106.5750000002</v>
          </cell>
          <cell r="O8030">
            <v>119905.32875000002</v>
          </cell>
          <cell r="P8030">
            <v>2502.732</v>
          </cell>
          <cell r="Q8030">
            <v>0</v>
          </cell>
          <cell r="R8030" t="e">
            <v>#REF!</v>
          </cell>
          <cell r="S8030">
            <v>0.1</v>
          </cell>
        </row>
        <row r="8031">
          <cell r="M8031">
            <v>0</v>
          </cell>
          <cell r="N8031">
            <v>0</v>
          </cell>
          <cell r="R8031">
            <v>0</v>
          </cell>
        </row>
        <row r="8032">
          <cell r="M8032">
            <v>0</v>
          </cell>
          <cell r="N8032">
            <v>0</v>
          </cell>
          <cell r="R8032">
            <v>0</v>
          </cell>
        </row>
        <row r="8033">
          <cell r="M8033">
            <v>0</v>
          </cell>
          <cell r="N8033">
            <v>0</v>
          </cell>
          <cell r="R8033" t="e">
            <v>#REF!</v>
          </cell>
        </row>
        <row r="8034">
          <cell r="M8034">
            <v>0</v>
          </cell>
          <cell r="N8034">
            <v>0</v>
          </cell>
          <cell r="R8034" t="e">
            <v>#REF!</v>
          </cell>
        </row>
        <row r="8035">
          <cell r="M8035">
            <v>0</v>
          </cell>
          <cell r="N8035">
            <v>0</v>
          </cell>
          <cell r="R8035" t="e">
            <v>#REF!</v>
          </cell>
        </row>
        <row r="8036">
          <cell r="M8036">
            <v>0</v>
          </cell>
          <cell r="N8036">
            <v>0</v>
          </cell>
          <cell r="R8036" t="e">
            <v>#REF!</v>
          </cell>
        </row>
        <row r="8037">
          <cell r="M8037">
            <v>0</v>
          </cell>
          <cell r="N8037">
            <v>0</v>
          </cell>
          <cell r="R8037" t="e">
            <v>#REF!</v>
          </cell>
        </row>
        <row r="8038">
          <cell r="M8038">
            <v>0</v>
          </cell>
          <cell r="N8038">
            <v>0</v>
          </cell>
          <cell r="R8038" t="e">
            <v>#REF!</v>
          </cell>
        </row>
        <row r="8039">
          <cell r="M8039">
            <v>0</v>
          </cell>
          <cell r="N8039">
            <v>0</v>
          </cell>
          <cell r="R8039" t="e">
            <v>#REF!</v>
          </cell>
        </row>
        <row r="8040">
          <cell r="M8040">
            <v>0</v>
          </cell>
          <cell r="N8040">
            <v>0</v>
          </cell>
          <cell r="R8040" t="e">
            <v>#REF!</v>
          </cell>
        </row>
        <row r="8041">
          <cell r="M8041">
            <v>0</v>
          </cell>
          <cell r="N8041">
            <v>0</v>
          </cell>
          <cell r="R8041" t="e">
            <v>#REF!</v>
          </cell>
        </row>
        <row r="8042">
          <cell r="M8042">
            <v>0</v>
          </cell>
          <cell r="N8042">
            <v>0</v>
          </cell>
          <cell r="R8042" t="e">
            <v>#REF!</v>
          </cell>
        </row>
        <row r="8043">
          <cell r="M8043">
            <v>0</v>
          </cell>
          <cell r="N8043">
            <v>0</v>
          </cell>
          <cell r="R8043" t="e">
            <v>#REF!</v>
          </cell>
        </row>
        <row r="8044">
          <cell r="M8044">
            <v>0</v>
          </cell>
          <cell r="N8044">
            <v>0</v>
          </cell>
          <cell r="R8044" t="e">
            <v>#REF!</v>
          </cell>
        </row>
        <row r="8045">
          <cell r="M8045">
            <v>0</v>
          </cell>
          <cell r="N8045">
            <v>0</v>
          </cell>
          <cell r="R8045" t="e">
            <v>#REF!</v>
          </cell>
        </row>
        <row r="8046">
          <cell r="M8046">
            <v>0</v>
          </cell>
          <cell r="N8046">
            <v>0</v>
          </cell>
          <cell r="R8046" t="e">
            <v>#REF!</v>
          </cell>
        </row>
        <row r="8047">
          <cell r="M8047">
            <v>0</v>
          </cell>
          <cell r="N8047">
            <v>0</v>
          </cell>
          <cell r="R8047" t="e">
            <v>#REF!</v>
          </cell>
        </row>
        <row r="8048">
          <cell r="M8048">
            <v>0</v>
          </cell>
          <cell r="N8048">
            <v>0</v>
          </cell>
          <cell r="R8048" t="e">
            <v>#REF!</v>
          </cell>
        </row>
        <row r="8049">
          <cell r="M8049">
            <v>0</v>
          </cell>
          <cell r="N8049">
            <v>0</v>
          </cell>
        </row>
        <row r="8050">
          <cell r="M8050">
            <v>0</v>
          </cell>
          <cell r="N8050">
            <v>0</v>
          </cell>
        </row>
        <row r="8051">
          <cell r="M8051">
            <v>0</v>
          </cell>
          <cell r="N8051">
            <v>0</v>
          </cell>
        </row>
        <row r="8052">
          <cell r="M8052">
            <v>0</v>
          </cell>
          <cell r="N8052">
            <v>0</v>
          </cell>
        </row>
        <row r="8053">
          <cell r="M8053">
            <v>0</v>
          </cell>
          <cell r="N8053">
            <v>0</v>
          </cell>
        </row>
        <row r="8054">
          <cell r="M8054">
            <v>0</v>
          </cell>
          <cell r="N8054">
            <v>0</v>
          </cell>
        </row>
        <row r="8055">
          <cell r="M8055">
            <v>0</v>
          </cell>
          <cell r="N8055">
            <v>0</v>
          </cell>
        </row>
        <row r="8056">
          <cell r="M8056">
            <v>0</v>
          </cell>
          <cell r="N8056">
            <v>0</v>
          </cell>
        </row>
        <row r="8057">
          <cell r="M8057">
            <v>0</v>
          </cell>
          <cell r="N8057">
            <v>0</v>
          </cell>
        </row>
        <row r="8058">
          <cell r="M8058">
            <v>0</v>
          </cell>
          <cell r="N8058">
            <v>0</v>
          </cell>
        </row>
        <row r="8059">
          <cell r="M8059">
            <v>0</v>
          </cell>
          <cell r="N8059">
            <v>0</v>
          </cell>
        </row>
        <row r="8060">
          <cell r="M8060">
            <v>0</v>
          </cell>
          <cell r="N8060">
            <v>0</v>
          </cell>
        </row>
        <row r="8061">
          <cell r="M8061">
            <v>0</v>
          </cell>
          <cell r="N8061">
            <v>0</v>
          </cell>
        </row>
        <row r="8062">
          <cell r="M8062">
            <v>0</v>
          </cell>
          <cell r="N8062">
            <v>0</v>
          </cell>
        </row>
        <row r="8063">
          <cell r="M8063">
            <v>0</v>
          </cell>
          <cell r="N8063">
            <v>0</v>
          </cell>
        </row>
        <row r="8065">
          <cell r="M8065">
            <v>0</v>
          </cell>
          <cell r="N8065">
            <v>0</v>
          </cell>
        </row>
        <row r="8066">
          <cell r="M8066">
            <v>0</v>
          </cell>
          <cell r="N8066">
            <v>0</v>
          </cell>
        </row>
        <row r="8067">
          <cell r="M8067">
            <v>0</v>
          </cell>
          <cell r="N8067">
            <v>0</v>
          </cell>
        </row>
        <row r="8068">
          <cell r="M8068">
            <v>0</v>
          </cell>
          <cell r="N8068">
            <v>0</v>
          </cell>
        </row>
        <row r="8069">
          <cell r="M8069">
            <v>0</v>
          </cell>
          <cell r="N8069">
            <v>0</v>
          </cell>
        </row>
        <row r="8070">
          <cell r="M8070">
            <v>0</v>
          </cell>
          <cell r="N8070">
            <v>0</v>
          </cell>
        </row>
        <row r="8071">
          <cell r="M8071">
            <v>0</v>
          </cell>
          <cell r="N8071">
            <v>0</v>
          </cell>
        </row>
        <row r="8072">
          <cell r="M8072">
            <v>0</v>
          </cell>
          <cell r="N8072">
            <v>0</v>
          </cell>
        </row>
        <row r="8073">
          <cell r="M8073">
            <v>0</v>
          </cell>
          <cell r="N8073">
            <v>0</v>
          </cell>
        </row>
        <row r="8074">
          <cell r="M8074">
            <v>0</v>
          </cell>
          <cell r="N8074">
            <v>0</v>
          </cell>
        </row>
        <row r="8075">
          <cell r="M8075">
            <v>0</v>
          </cell>
          <cell r="N8075">
            <v>0</v>
          </cell>
        </row>
        <row r="8076">
          <cell r="I8076">
            <v>0</v>
          </cell>
          <cell r="J8076">
            <v>0</v>
          </cell>
          <cell r="K8076">
            <v>0</v>
          </cell>
          <cell r="L8076">
            <v>0</v>
          </cell>
          <cell r="M8076">
            <v>0</v>
          </cell>
          <cell r="N8076">
            <v>0</v>
          </cell>
        </row>
        <row r="8077">
          <cell r="M8077">
            <v>0</v>
          </cell>
          <cell r="N8077">
            <v>0</v>
          </cell>
        </row>
        <row r="8078">
          <cell r="M8078">
            <v>0</v>
          </cell>
          <cell r="N8078">
            <v>0</v>
          </cell>
        </row>
        <row r="8079">
          <cell r="M8079">
            <v>0</v>
          </cell>
          <cell r="N8079">
            <v>0</v>
          </cell>
        </row>
        <row r="8080">
          <cell r="M8080">
            <v>0</v>
          </cell>
          <cell r="N8080">
            <v>0</v>
          </cell>
        </row>
        <row r="8081">
          <cell r="M8081">
            <v>0</v>
          </cell>
          <cell r="N8081">
            <v>0</v>
          </cell>
        </row>
        <row r="8082">
          <cell r="M8082">
            <v>0</v>
          </cell>
          <cell r="N8082">
            <v>0</v>
          </cell>
        </row>
        <row r="8083">
          <cell r="M8083">
            <v>0</v>
          </cell>
          <cell r="N8083">
            <v>0</v>
          </cell>
        </row>
        <row r="8084">
          <cell r="M8084">
            <v>0</v>
          </cell>
          <cell r="N8084">
            <v>0</v>
          </cell>
        </row>
        <row r="8085">
          <cell r="M8085">
            <v>0</v>
          </cell>
          <cell r="N8085">
            <v>0</v>
          </cell>
        </row>
        <row r="8088">
          <cell r="M8088">
            <v>0</v>
          </cell>
          <cell r="N8088">
            <v>0</v>
          </cell>
        </row>
        <row r="8089">
          <cell r="M8089">
            <v>0</v>
          </cell>
          <cell r="N8089">
            <v>0</v>
          </cell>
        </row>
        <row r="8090">
          <cell r="M8090">
            <v>0</v>
          </cell>
          <cell r="N8090">
            <v>0</v>
          </cell>
        </row>
        <row r="8091">
          <cell r="M8091">
            <v>0</v>
          </cell>
          <cell r="N8091">
            <v>0</v>
          </cell>
        </row>
        <row r="8092">
          <cell r="M8092">
            <v>0</v>
          </cell>
          <cell r="N8092">
            <v>0</v>
          </cell>
        </row>
        <row r="8093">
          <cell r="I8093" t="str">
            <v>O.E. 10.8</v>
          </cell>
          <cell r="J8093" t="str">
            <v>SUMINISTRO E INSTALACION DE Modulo de Pared Pulsador Cableado</v>
          </cell>
          <cell r="K8093" t="str">
            <v>un</v>
          </cell>
          <cell r="L8093">
            <v>181906</v>
          </cell>
          <cell r="M8093">
            <v>152242.9118</v>
          </cell>
          <cell r="N8093">
            <v>25866.535714285714</v>
          </cell>
          <cell r="O8093">
            <v>1293.3267857142857</v>
          </cell>
          <cell r="P8093">
            <v>2502.732</v>
          </cell>
          <cell r="Q8093">
            <v>0</v>
          </cell>
          <cell r="R8093" t="e">
            <v>#REF!</v>
          </cell>
          <cell r="S8093">
            <v>0.14285714285714285</v>
          </cell>
        </row>
        <row r="8094">
          <cell r="M8094">
            <v>0</v>
          </cell>
          <cell r="N8094">
            <v>0</v>
          </cell>
          <cell r="R8094">
            <v>0</v>
          </cell>
        </row>
        <row r="8095">
          <cell r="M8095">
            <v>0</v>
          </cell>
          <cell r="N8095">
            <v>0</v>
          </cell>
          <cell r="R8095">
            <v>0</v>
          </cell>
        </row>
        <row r="8096">
          <cell r="M8096">
            <v>0</v>
          </cell>
          <cell r="N8096">
            <v>0</v>
          </cell>
          <cell r="R8096" t="e">
            <v>#REF!</v>
          </cell>
        </row>
        <row r="8097">
          <cell r="M8097">
            <v>0</v>
          </cell>
          <cell r="N8097">
            <v>0</v>
          </cell>
          <cell r="R8097" t="e">
            <v>#REF!</v>
          </cell>
        </row>
        <row r="8098">
          <cell r="M8098">
            <v>0</v>
          </cell>
          <cell r="N8098">
            <v>0</v>
          </cell>
          <cell r="R8098" t="e">
            <v>#REF!</v>
          </cell>
        </row>
        <row r="8099">
          <cell r="M8099">
            <v>0</v>
          </cell>
          <cell r="N8099">
            <v>0</v>
          </cell>
          <cell r="R8099" t="e">
            <v>#REF!</v>
          </cell>
        </row>
        <row r="8100">
          <cell r="M8100">
            <v>0</v>
          </cell>
          <cell r="N8100">
            <v>0</v>
          </cell>
          <cell r="R8100" t="e">
            <v>#REF!</v>
          </cell>
        </row>
        <row r="8101">
          <cell r="M8101">
            <v>0</v>
          </cell>
          <cell r="N8101">
            <v>0</v>
          </cell>
          <cell r="R8101" t="e">
            <v>#REF!</v>
          </cell>
        </row>
        <row r="8102">
          <cell r="M8102">
            <v>0</v>
          </cell>
          <cell r="N8102">
            <v>0</v>
          </cell>
          <cell r="R8102" t="e">
            <v>#REF!</v>
          </cell>
        </row>
        <row r="8103">
          <cell r="M8103">
            <v>0</v>
          </cell>
          <cell r="N8103">
            <v>0</v>
          </cell>
          <cell r="R8103" t="e">
            <v>#REF!</v>
          </cell>
        </row>
        <row r="8104">
          <cell r="M8104">
            <v>0</v>
          </cell>
          <cell r="N8104">
            <v>0</v>
          </cell>
          <cell r="R8104" t="e">
            <v>#REF!</v>
          </cell>
        </row>
        <row r="8105">
          <cell r="M8105">
            <v>0</v>
          </cell>
          <cell r="N8105">
            <v>0</v>
          </cell>
          <cell r="R8105" t="e">
            <v>#REF!</v>
          </cell>
        </row>
        <row r="8106">
          <cell r="M8106">
            <v>0</v>
          </cell>
          <cell r="N8106">
            <v>0</v>
          </cell>
          <cell r="R8106" t="e">
            <v>#REF!</v>
          </cell>
        </row>
        <row r="8107">
          <cell r="M8107">
            <v>0</v>
          </cell>
          <cell r="N8107">
            <v>0</v>
          </cell>
          <cell r="R8107" t="e">
            <v>#REF!</v>
          </cell>
        </row>
        <row r="8108">
          <cell r="M8108">
            <v>0</v>
          </cell>
          <cell r="N8108">
            <v>0</v>
          </cell>
          <cell r="R8108" t="e">
            <v>#REF!</v>
          </cell>
        </row>
        <row r="8109">
          <cell r="M8109">
            <v>0</v>
          </cell>
          <cell r="N8109">
            <v>0</v>
          </cell>
          <cell r="R8109" t="e">
            <v>#REF!</v>
          </cell>
        </row>
        <row r="8110">
          <cell r="M8110">
            <v>0</v>
          </cell>
          <cell r="N8110">
            <v>0</v>
          </cell>
          <cell r="R8110" t="e">
            <v>#REF!</v>
          </cell>
        </row>
        <row r="8111">
          <cell r="M8111">
            <v>0</v>
          </cell>
          <cell r="N8111">
            <v>0</v>
          </cell>
          <cell r="R8111" t="e">
            <v>#REF!</v>
          </cell>
        </row>
        <row r="8112">
          <cell r="M8112">
            <v>0</v>
          </cell>
          <cell r="N8112">
            <v>0</v>
          </cell>
        </row>
        <row r="8113">
          <cell r="M8113">
            <v>0</v>
          </cell>
          <cell r="N8113">
            <v>0</v>
          </cell>
        </row>
        <row r="8114">
          <cell r="M8114">
            <v>0</v>
          </cell>
          <cell r="N8114">
            <v>0</v>
          </cell>
        </row>
        <row r="8115">
          <cell r="M8115">
            <v>0</v>
          </cell>
          <cell r="N8115">
            <v>0</v>
          </cell>
        </row>
        <row r="8116">
          <cell r="M8116">
            <v>0</v>
          </cell>
          <cell r="N8116">
            <v>0</v>
          </cell>
        </row>
        <row r="8117">
          <cell r="M8117">
            <v>0</v>
          </cell>
          <cell r="N8117">
            <v>0</v>
          </cell>
        </row>
        <row r="8118">
          <cell r="M8118">
            <v>0</v>
          </cell>
          <cell r="N8118">
            <v>0</v>
          </cell>
        </row>
        <row r="8119">
          <cell r="M8119">
            <v>0</v>
          </cell>
          <cell r="N8119">
            <v>0</v>
          </cell>
        </row>
        <row r="8120">
          <cell r="M8120">
            <v>0</v>
          </cell>
          <cell r="N8120">
            <v>0</v>
          </cell>
        </row>
        <row r="8121">
          <cell r="M8121">
            <v>0</v>
          </cell>
          <cell r="N8121">
            <v>0</v>
          </cell>
        </row>
        <row r="8122">
          <cell r="M8122">
            <v>0</v>
          </cell>
          <cell r="N8122">
            <v>0</v>
          </cell>
        </row>
        <row r="8123">
          <cell r="M8123">
            <v>0</v>
          </cell>
          <cell r="N8123">
            <v>0</v>
          </cell>
        </row>
        <row r="8124">
          <cell r="M8124">
            <v>0</v>
          </cell>
          <cell r="N8124">
            <v>0</v>
          </cell>
        </row>
        <row r="8125">
          <cell r="M8125">
            <v>0</v>
          </cell>
          <cell r="N8125">
            <v>0</v>
          </cell>
        </row>
        <row r="8126">
          <cell r="M8126">
            <v>0</v>
          </cell>
          <cell r="N8126">
            <v>0</v>
          </cell>
        </row>
        <row r="8128">
          <cell r="M8128">
            <v>0</v>
          </cell>
          <cell r="N8128">
            <v>0</v>
          </cell>
        </row>
        <row r="8129">
          <cell r="M8129">
            <v>0</v>
          </cell>
          <cell r="N8129">
            <v>0</v>
          </cell>
        </row>
        <row r="8130">
          <cell r="M8130">
            <v>0</v>
          </cell>
          <cell r="N8130">
            <v>0</v>
          </cell>
        </row>
        <row r="8131">
          <cell r="M8131">
            <v>0</v>
          </cell>
          <cell r="N8131">
            <v>0</v>
          </cell>
        </row>
        <row r="8132">
          <cell r="M8132">
            <v>0</v>
          </cell>
          <cell r="N8132">
            <v>0</v>
          </cell>
        </row>
        <row r="8133">
          <cell r="M8133">
            <v>0</v>
          </cell>
          <cell r="N8133">
            <v>0</v>
          </cell>
        </row>
        <row r="8134">
          <cell r="M8134">
            <v>0</v>
          </cell>
          <cell r="N8134">
            <v>0</v>
          </cell>
        </row>
        <row r="8135">
          <cell r="M8135">
            <v>0</v>
          </cell>
          <cell r="N8135">
            <v>0</v>
          </cell>
        </row>
        <row r="8136">
          <cell r="M8136">
            <v>0</v>
          </cell>
          <cell r="N8136">
            <v>0</v>
          </cell>
        </row>
        <row r="8137">
          <cell r="M8137">
            <v>0</v>
          </cell>
          <cell r="N8137">
            <v>0</v>
          </cell>
        </row>
        <row r="8138">
          <cell r="M8138">
            <v>0</v>
          </cell>
          <cell r="N8138">
            <v>0</v>
          </cell>
        </row>
        <row r="8139">
          <cell r="I8139">
            <v>0</v>
          </cell>
          <cell r="J8139">
            <v>0</v>
          </cell>
          <cell r="K8139">
            <v>0</v>
          </cell>
          <cell r="L8139">
            <v>0</v>
          </cell>
          <cell r="M8139">
            <v>0</v>
          </cell>
          <cell r="N8139">
            <v>0</v>
          </cell>
        </row>
        <row r="8140">
          <cell r="M8140">
            <v>0</v>
          </cell>
          <cell r="N8140">
            <v>0</v>
          </cell>
        </row>
        <row r="8141">
          <cell r="M8141">
            <v>0</v>
          </cell>
          <cell r="N8141">
            <v>0</v>
          </cell>
        </row>
        <row r="8142">
          <cell r="M8142">
            <v>0</v>
          </cell>
          <cell r="N8142">
            <v>0</v>
          </cell>
        </row>
        <row r="8143">
          <cell r="M8143">
            <v>0</v>
          </cell>
          <cell r="N8143">
            <v>0</v>
          </cell>
        </row>
        <row r="8144">
          <cell r="M8144">
            <v>0</v>
          </cell>
          <cell r="N8144">
            <v>0</v>
          </cell>
        </row>
        <row r="8145">
          <cell r="M8145">
            <v>0</v>
          </cell>
          <cell r="N8145">
            <v>0</v>
          </cell>
        </row>
        <row r="8146">
          <cell r="M8146">
            <v>0</v>
          </cell>
          <cell r="N8146">
            <v>0</v>
          </cell>
        </row>
        <row r="8147">
          <cell r="M8147">
            <v>0</v>
          </cell>
          <cell r="N8147">
            <v>0</v>
          </cell>
        </row>
        <row r="8148">
          <cell r="M8148">
            <v>0</v>
          </cell>
          <cell r="N8148">
            <v>0</v>
          </cell>
        </row>
        <row r="8151">
          <cell r="M8151">
            <v>0</v>
          </cell>
          <cell r="N8151">
            <v>0</v>
          </cell>
        </row>
        <row r="8152">
          <cell r="M8152">
            <v>0</v>
          </cell>
          <cell r="N8152">
            <v>0</v>
          </cell>
        </row>
        <row r="8153">
          <cell r="M8153">
            <v>0</v>
          </cell>
          <cell r="N8153">
            <v>0</v>
          </cell>
        </row>
        <row r="8154">
          <cell r="M8154">
            <v>0</v>
          </cell>
          <cell r="N8154">
            <v>0</v>
          </cell>
        </row>
        <row r="8155">
          <cell r="M8155">
            <v>0</v>
          </cell>
          <cell r="N8155">
            <v>0</v>
          </cell>
        </row>
        <row r="8156">
          <cell r="I8156" t="str">
            <v>O.E. 10.9</v>
          </cell>
          <cell r="J8156" t="str">
            <v>SUMINISTRO E INSTALACION DE Luz de aviso Color Rojo</v>
          </cell>
          <cell r="K8156" t="str">
            <v>un</v>
          </cell>
          <cell r="L8156">
            <v>422626</v>
          </cell>
          <cell r="M8156">
            <v>388106.36199999996</v>
          </cell>
          <cell r="N8156">
            <v>25866.535714285714</v>
          </cell>
          <cell r="O8156">
            <v>6150.4696428571424</v>
          </cell>
          <cell r="P8156">
            <v>2502.732</v>
          </cell>
          <cell r="Q8156">
            <v>0</v>
          </cell>
          <cell r="R8156" t="e">
            <v>#REF!</v>
          </cell>
          <cell r="S8156">
            <v>0.14285714285714285</v>
          </cell>
        </row>
        <row r="8157">
          <cell r="M8157">
            <v>0</v>
          </cell>
          <cell r="N8157">
            <v>0</v>
          </cell>
          <cell r="R8157">
            <v>0</v>
          </cell>
        </row>
        <row r="8158">
          <cell r="M8158">
            <v>0</v>
          </cell>
          <cell r="N8158">
            <v>0</v>
          </cell>
          <cell r="R8158">
            <v>0</v>
          </cell>
        </row>
        <row r="8159">
          <cell r="M8159">
            <v>0</v>
          </cell>
          <cell r="N8159">
            <v>0</v>
          </cell>
          <cell r="R8159" t="e">
            <v>#REF!</v>
          </cell>
        </row>
        <row r="8160">
          <cell r="M8160">
            <v>0</v>
          </cell>
          <cell r="N8160">
            <v>0</v>
          </cell>
          <cell r="R8160" t="e">
            <v>#REF!</v>
          </cell>
        </row>
        <row r="8161">
          <cell r="M8161">
            <v>0</v>
          </cell>
          <cell r="N8161">
            <v>0</v>
          </cell>
          <cell r="R8161" t="e">
            <v>#REF!</v>
          </cell>
        </row>
        <row r="8162">
          <cell r="M8162">
            <v>0</v>
          </cell>
          <cell r="N8162">
            <v>0</v>
          </cell>
          <cell r="R8162" t="e">
            <v>#REF!</v>
          </cell>
        </row>
        <row r="8163">
          <cell r="M8163">
            <v>0</v>
          </cell>
          <cell r="N8163">
            <v>0</v>
          </cell>
          <cell r="R8163" t="e">
            <v>#REF!</v>
          </cell>
        </row>
        <row r="8164">
          <cell r="M8164">
            <v>0</v>
          </cell>
          <cell r="N8164">
            <v>0</v>
          </cell>
          <cell r="R8164" t="e">
            <v>#REF!</v>
          </cell>
        </row>
        <row r="8165">
          <cell r="M8165">
            <v>0</v>
          </cell>
          <cell r="N8165">
            <v>0</v>
          </cell>
          <cell r="R8165" t="e">
            <v>#REF!</v>
          </cell>
        </row>
        <row r="8166">
          <cell r="M8166">
            <v>0</v>
          </cell>
          <cell r="N8166">
            <v>0</v>
          </cell>
          <cell r="R8166" t="e">
            <v>#REF!</v>
          </cell>
        </row>
        <row r="8167">
          <cell r="M8167">
            <v>0</v>
          </cell>
          <cell r="N8167">
            <v>0</v>
          </cell>
          <cell r="R8167" t="e">
            <v>#REF!</v>
          </cell>
        </row>
        <row r="8168">
          <cell r="M8168">
            <v>0</v>
          </cell>
          <cell r="N8168">
            <v>0</v>
          </cell>
          <cell r="R8168" t="e">
            <v>#REF!</v>
          </cell>
        </row>
        <row r="8169">
          <cell r="M8169">
            <v>0</v>
          </cell>
          <cell r="N8169">
            <v>0</v>
          </cell>
          <cell r="R8169" t="e">
            <v>#REF!</v>
          </cell>
        </row>
        <row r="8170">
          <cell r="M8170">
            <v>0</v>
          </cell>
          <cell r="N8170">
            <v>0</v>
          </cell>
          <cell r="R8170" t="e">
            <v>#REF!</v>
          </cell>
        </row>
        <row r="8171">
          <cell r="M8171">
            <v>0</v>
          </cell>
          <cell r="N8171">
            <v>0</v>
          </cell>
          <cell r="R8171" t="e">
            <v>#REF!</v>
          </cell>
        </row>
        <row r="8172">
          <cell r="M8172">
            <v>0</v>
          </cell>
          <cell r="N8172">
            <v>0</v>
          </cell>
          <cell r="R8172" t="e">
            <v>#REF!</v>
          </cell>
        </row>
        <row r="8173">
          <cell r="M8173">
            <v>0</v>
          </cell>
          <cell r="N8173">
            <v>0</v>
          </cell>
          <cell r="R8173" t="e">
            <v>#REF!</v>
          </cell>
        </row>
        <row r="8174">
          <cell r="M8174">
            <v>0</v>
          </cell>
          <cell r="N8174">
            <v>0</v>
          </cell>
          <cell r="R8174" t="e">
            <v>#REF!</v>
          </cell>
        </row>
        <row r="8175">
          <cell r="M8175">
            <v>0</v>
          </cell>
          <cell r="N8175">
            <v>0</v>
          </cell>
        </row>
        <row r="8176">
          <cell r="M8176">
            <v>0</v>
          </cell>
          <cell r="N8176">
            <v>0</v>
          </cell>
        </row>
        <row r="8177">
          <cell r="M8177">
            <v>0</v>
          </cell>
          <cell r="N8177">
            <v>0</v>
          </cell>
        </row>
        <row r="8178">
          <cell r="M8178">
            <v>0</v>
          </cell>
          <cell r="N8178">
            <v>0</v>
          </cell>
        </row>
        <row r="8179">
          <cell r="M8179">
            <v>0</v>
          </cell>
          <cell r="N8179">
            <v>0</v>
          </cell>
        </row>
        <row r="8180">
          <cell r="M8180">
            <v>0</v>
          </cell>
          <cell r="N8180">
            <v>0</v>
          </cell>
        </row>
        <row r="8181">
          <cell r="M8181">
            <v>0</v>
          </cell>
          <cell r="N8181">
            <v>0</v>
          </cell>
        </row>
        <row r="8182">
          <cell r="M8182">
            <v>0</v>
          </cell>
          <cell r="N8182">
            <v>0</v>
          </cell>
        </row>
        <row r="8183">
          <cell r="M8183">
            <v>0</v>
          </cell>
          <cell r="N8183">
            <v>0</v>
          </cell>
        </row>
        <row r="8184">
          <cell r="M8184">
            <v>0</v>
          </cell>
          <cell r="N8184">
            <v>0</v>
          </cell>
        </row>
        <row r="8185">
          <cell r="M8185">
            <v>0</v>
          </cell>
          <cell r="N8185">
            <v>0</v>
          </cell>
        </row>
        <row r="8186">
          <cell r="M8186">
            <v>0</v>
          </cell>
          <cell r="N8186">
            <v>0</v>
          </cell>
        </row>
        <row r="8187">
          <cell r="M8187">
            <v>0</v>
          </cell>
          <cell r="N8187">
            <v>0</v>
          </cell>
        </row>
        <row r="8188">
          <cell r="M8188">
            <v>0</v>
          </cell>
          <cell r="N8188">
            <v>0</v>
          </cell>
        </row>
        <row r="8189">
          <cell r="M8189">
            <v>0</v>
          </cell>
          <cell r="N8189">
            <v>0</v>
          </cell>
        </row>
        <row r="8191">
          <cell r="M8191">
            <v>0</v>
          </cell>
          <cell r="N8191">
            <v>0</v>
          </cell>
        </row>
        <row r="8192">
          <cell r="M8192">
            <v>0</v>
          </cell>
          <cell r="N8192">
            <v>0</v>
          </cell>
        </row>
        <row r="8193">
          <cell r="M8193">
            <v>0</v>
          </cell>
          <cell r="N8193">
            <v>0</v>
          </cell>
        </row>
        <row r="8194">
          <cell r="M8194">
            <v>0</v>
          </cell>
          <cell r="N8194">
            <v>0</v>
          </cell>
        </row>
        <row r="8195">
          <cell r="M8195">
            <v>0</v>
          </cell>
          <cell r="N8195">
            <v>0</v>
          </cell>
        </row>
        <row r="8196">
          <cell r="M8196">
            <v>0</v>
          </cell>
          <cell r="N8196">
            <v>0</v>
          </cell>
        </row>
        <row r="8197">
          <cell r="M8197">
            <v>0</v>
          </cell>
          <cell r="N8197">
            <v>0</v>
          </cell>
        </row>
        <row r="8198">
          <cell r="M8198">
            <v>0</v>
          </cell>
          <cell r="N8198">
            <v>0</v>
          </cell>
        </row>
        <row r="8199">
          <cell r="M8199">
            <v>0</v>
          </cell>
          <cell r="N8199">
            <v>0</v>
          </cell>
        </row>
        <row r="8200">
          <cell r="M8200">
            <v>0</v>
          </cell>
          <cell r="N8200">
            <v>0</v>
          </cell>
        </row>
        <row r="8201">
          <cell r="M8201">
            <v>0</v>
          </cell>
          <cell r="N8201">
            <v>0</v>
          </cell>
        </row>
        <row r="8202">
          <cell r="I8202">
            <v>0</v>
          </cell>
          <cell r="J8202">
            <v>0</v>
          </cell>
          <cell r="K8202">
            <v>0</v>
          </cell>
          <cell r="L8202">
            <v>0</v>
          </cell>
          <cell r="M8202">
            <v>0</v>
          </cell>
          <cell r="N8202">
            <v>0</v>
          </cell>
        </row>
        <row r="8203">
          <cell r="M8203">
            <v>0</v>
          </cell>
          <cell r="N8203">
            <v>0</v>
          </cell>
        </row>
        <row r="8204">
          <cell r="M8204">
            <v>0</v>
          </cell>
          <cell r="N8204">
            <v>0</v>
          </cell>
        </row>
        <row r="8205">
          <cell r="M8205">
            <v>0</v>
          </cell>
          <cell r="N8205">
            <v>0</v>
          </cell>
        </row>
        <row r="8206">
          <cell r="M8206">
            <v>0</v>
          </cell>
          <cell r="N8206">
            <v>0</v>
          </cell>
        </row>
        <row r="8207">
          <cell r="M8207">
            <v>0</v>
          </cell>
          <cell r="N8207">
            <v>0</v>
          </cell>
        </row>
        <row r="8208">
          <cell r="M8208">
            <v>0</v>
          </cell>
          <cell r="N8208">
            <v>0</v>
          </cell>
        </row>
        <row r="8209">
          <cell r="M8209">
            <v>0</v>
          </cell>
          <cell r="N8209">
            <v>0</v>
          </cell>
        </row>
        <row r="8210">
          <cell r="M8210">
            <v>0</v>
          </cell>
          <cell r="N8210">
            <v>0</v>
          </cell>
        </row>
        <row r="8211">
          <cell r="M8211">
            <v>0</v>
          </cell>
          <cell r="N8211">
            <v>0</v>
          </cell>
        </row>
        <row r="8214">
          <cell r="M8214">
            <v>0</v>
          </cell>
          <cell r="N8214">
            <v>0</v>
          </cell>
        </row>
        <row r="8215">
          <cell r="M8215">
            <v>0</v>
          </cell>
          <cell r="N8215">
            <v>0</v>
          </cell>
        </row>
        <row r="8216">
          <cell r="M8216">
            <v>0</v>
          </cell>
          <cell r="N8216">
            <v>0</v>
          </cell>
        </row>
        <row r="8217">
          <cell r="M8217">
            <v>0</v>
          </cell>
          <cell r="N8217">
            <v>0</v>
          </cell>
        </row>
        <row r="8218">
          <cell r="M8218">
            <v>0</v>
          </cell>
          <cell r="N8218">
            <v>0</v>
          </cell>
        </row>
        <row r="8219">
          <cell r="I8219" t="str">
            <v>O.E. 10.10</v>
          </cell>
          <cell r="J8219" t="str">
            <v>SUMINISTRO E INSTALACION DE Marcos Individuales</v>
          </cell>
          <cell r="K8219" t="str">
            <v>un</v>
          </cell>
          <cell r="L8219">
            <v>38775</v>
          </cell>
          <cell r="M8219">
            <v>26765.955999999995</v>
          </cell>
          <cell r="N8219">
            <v>9053.2875000000004</v>
          </cell>
          <cell r="O8219">
            <v>452.66437500000006</v>
          </cell>
          <cell r="P8219">
            <v>2502.732</v>
          </cell>
          <cell r="Q8219">
            <v>0</v>
          </cell>
          <cell r="R8219" t="e">
            <v>#N/A</v>
          </cell>
          <cell r="S8219">
            <v>0.05</v>
          </cell>
        </row>
        <row r="8220">
          <cell r="M8220">
            <v>0</v>
          </cell>
          <cell r="N8220">
            <v>0</v>
          </cell>
          <cell r="R8220">
            <v>0</v>
          </cell>
        </row>
        <row r="8221">
          <cell r="M8221">
            <v>0</v>
          </cell>
          <cell r="N8221">
            <v>0</v>
          </cell>
          <cell r="R8221">
            <v>0</v>
          </cell>
        </row>
        <row r="8222">
          <cell r="M8222">
            <v>0</v>
          </cell>
          <cell r="N8222">
            <v>0</v>
          </cell>
          <cell r="R8222" t="e">
            <v>#N/A</v>
          </cell>
        </row>
        <row r="8223">
          <cell r="M8223">
            <v>0</v>
          </cell>
          <cell r="N8223">
            <v>0</v>
          </cell>
          <cell r="R8223" t="e">
            <v>#N/A</v>
          </cell>
        </row>
        <row r="8224">
          <cell r="M8224">
            <v>0</v>
          </cell>
          <cell r="N8224">
            <v>0</v>
          </cell>
          <cell r="R8224" t="e">
            <v>#N/A</v>
          </cell>
        </row>
        <row r="8225">
          <cell r="M8225">
            <v>0</v>
          </cell>
          <cell r="N8225">
            <v>0</v>
          </cell>
          <cell r="R8225" t="e">
            <v>#N/A</v>
          </cell>
        </row>
        <row r="8226">
          <cell r="M8226">
            <v>0</v>
          </cell>
          <cell r="N8226">
            <v>0</v>
          </cell>
          <cell r="R8226" t="e">
            <v>#N/A</v>
          </cell>
        </row>
        <row r="8227">
          <cell r="M8227">
            <v>0</v>
          </cell>
          <cell r="N8227">
            <v>0</v>
          </cell>
          <cell r="R8227" t="e">
            <v>#N/A</v>
          </cell>
        </row>
        <row r="8228">
          <cell r="M8228">
            <v>0</v>
          </cell>
          <cell r="N8228">
            <v>0</v>
          </cell>
          <cell r="R8228" t="e">
            <v>#N/A</v>
          </cell>
        </row>
        <row r="8229">
          <cell r="M8229">
            <v>0</v>
          </cell>
          <cell r="N8229">
            <v>0</v>
          </cell>
          <cell r="R8229" t="e">
            <v>#N/A</v>
          </cell>
        </row>
        <row r="8230">
          <cell r="M8230">
            <v>0</v>
          </cell>
          <cell r="N8230">
            <v>0</v>
          </cell>
          <cell r="R8230" t="e">
            <v>#N/A</v>
          </cell>
        </row>
        <row r="8231">
          <cell r="M8231">
            <v>0</v>
          </cell>
          <cell r="N8231">
            <v>0</v>
          </cell>
          <cell r="R8231" t="e">
            <v>#N/A</v>
          </cell>
        </row>
        <row r="8232">
          <cell r="M8232">
            <v>0</v>
          </cell>
          <cell r="N8232">
            <v>0</v>
          </cell>
          <cell r="R8232" t="e">
            <v>#N/A</v>
          </cell>
        </row>
        <row r="8233">
          <cell r="M8233">
            <v>0</v>
          </cell>
          <cell r="N8233">
            <v>0</v>
          </cell>
          <cell r="R8233" t="e">
            <v>#N/A</v>
          </cell>
        </row>
        <row r="8234">
          <cell r="M8234">
            <v>0</v>
          </cell>
          <cell r="N8234">
            <v>0</v>
          </cell>
          <cell r="R8234" t="e">
            <v>#N/A</v>
          </cell>
        </row>
        <row r="8235">
          <cell r="M8235">
            <v>0</v>
          </cell>
          <cell r="N8235">
            <v>0</v>
          </cell>
          <cell r="R8235" t="e">
            <v>#N/A</v>
          </cell>
        </row>
        <row r="8236">
          <cell r="M8236">
            <v>0</v>
          </cell>
          <cell r="N8236">
            <v>0</v>
          </cell>
          <cell r="R8236" t="e">
            <v>#N/A</v>
          </cell>
        </row>
        <row r="8237">
          <cell r="M8237">
            <v>0</v>
          </cell>
          <cell r="N8237">
            <v>0</v>
          </cell>
          <cell r="R8237" t="e">
            <v>#N/A</v>
          </cell>
        </row>
        <row r="8238">
          <cell r="M8238">
            <v>0</v>
          </cell>
          <cell r="N8238">
            <v>0</v>
          </cell>
        </row>
        <row r="8239">
          <cell r="M8239">
            <v>0</v>
          </cell>
          <cell r="N8239">
            <v>0</v>
          </cell>
        </row>
        <row r="8240">
          <cell r="M8240">
            <v>0</v>
          </cell>
          <cell r="N8240">
            <v>0</v>
          </cell>
        </row>
        <row r="8241">
          <cell r="M8241">
            <v>0</v>
          </cell>
          <cell r="N8241">
            <v>0</v>
          </cell>
        </row>
        <row r="8242">
          <cell r="M8242">
            <v>0</v>
          </cell>
          <cell r="N8242">
            <v>0</v>
          </cell>
        </row>
        <row r="8243">
          <cell r="M8243">
            <v>0</v>
          </cell>
          <cell r="N8243">
            <v>0</v>
          </cell>
        </row>
        <row r="8244">
          <cell r="M8244">
            <v>0</v>
          </cell>
          <cell r="N8244">
            <v>0</v>
          </cell>
        </row>
        <row r="8245">
          <cell r="M8245">
            <v>0</v>
          </cell>
          <cell r="N8245">
            <v>0</v>
          </cell>
        </row>
        <row r="8246">
          <cell r="M8246">
            <v>0</v>
          </cell>
          <cell r="N8246">
            <v>0</v>
          </cell>
        </row>
        <row r="8247">
          <cell r="M8247">
            <v>0</v>
          </cell>
          <cell r="N8247">
            <v>0</v>
          </cell>
        </row>
        <row r="8248">
          <cell r="M8248">
            <v>0</v>
          </cell>
          <cell r="N8248">
            <v>0</v>
          </cell>
        </row>
        <row r="8249">
          <cell r="M8249">
            <v>0</v>
          </cell>
          <cell r="N8249">
            <v>0</v>
          </cell>
        </row>
        <row r="8250">
          <cell r="M8250">
            <v>0</v>
          </cell>
          <cell r="N8250">
            <v>0</v>
          </cell>
        </row>
        <row r="8251">
          <cell r="M8251">
            <v>0</v>
          </cell>
          <cell r="N8251">
            <v>0</v>
          </cell>
        </row>
        <row r="8252">
          <cell r="M8252">
            <v>0</v>
          </cell>
          <cell r="N8252">
            <v>0</v>
          </cell>
        </row>
        <row r="8254">
          <cell r="M8254">
            <v>0</v>
          </cell>
          <cell r="N8254">
            <v>0</v>
          </cell>
        </row>
        <row r="8255">
          <cell r="M8255">
            <v>0</v>
          </cell>
          <cell r="N8255">
            <v>0</v>
          </cell>
        </row>
        <row r="8256">
          <cell r="M8256">
            <v>0</v>
          </cell>
          <cell r="N8256">
            <v>0</v>
          </cell>
        </row>
        <row r="8257">
          <cell r="M8257">
            <v>0</v>
          </cell>
          <cell r="N8257">
            <v>0</v>
          </cell>
        </row>
        <row r="8258">
          <cell r="M8258">
            <v>0</v>
          </cell>
          <cell r="N8258">
            <v>0</v>
          </cell>
        </row>
        <row r="8259">
          <cell r="M8259">
            <v>0</v>
          </cell>
          <cell r="N8259">
            <v>0</v>
          </cell>
        </row>
        <row r="8260">
          <cell r="M8260">
            <v>0</v>
          </cell>
          <cell r="N8260">
            <v>0</v>
          </cell>
        </row>
        <row r="8261">
          <cell r="M8261">
            <v>0</v>
          </cell>
          <cell r="N8261">
            <v>0</v>
          </cell>
        </row>
        <row r="8262">
          <cell r="M8262">
            <v>0</v>
          </cell>
          <cell r="N8262">
            <v>0</v>
          </cell>
        </row>
        <row r="8263">
          <cell r="M8263">
            <v>0</v>
          </cell>
          <cell r="N8263">
            <v>0</v>
          </cell>
        </row>
        <row r="8264">
          <cell r="M8264">
            <v>0</v>
          </cell>
          <cell r="N8264">
            <v>0</v>
          </cell>
        </row>
        <row r="8265">
          <cell r="I8265">
            <v>0</v>
          </cell>
          <cell r="J8265">
            <v>0</v>
          </cell>
          <cell r="K8265">
            <v>0</v>
          </cell>
          <cell r="L8265">
            <v>0</v>
          </cell>
          <cell r="M8265">
            <v>0</v>
          </cell>
          <cell r="N8265">
            <v>0</v>
          </cell>
        </row>
        <row r="8266">
          <cell r="M8266">
            <v>0</v>
          </cell>
          <cell r="N8266">
            <v>0</v>
          </cell>
        </row>
        <row r="8267">
          <cell r="M8267">
            <v>0</v>
          </cell>
          <cell r="N8267">
            <v>0</v>
          </cell>
        </row>
        <row r="8268">
          <cell r="M8268">
            <v>0</v>
          </cell>
          <cell r="N8268">
            <v>0</v>
          </cell>
        </row>
        <row r="8269">
          <cell r="M8269">
            <v>0</v>
          </cell>
          <cell r="N8269">
            <v>0</v>
          </cell>
        </row>
        <row r="8270">
          <cell r="M8270">
            <v>0</v>
          </cell>
          <cell r="N8270">
            <v>0</v>
          </cell>
        </row>
        <row r="8271">
          <cell r="M8271">
            <v>0</v>
          </cell>
          <cell r="N8271">
            <v>0</v>
          </cell>
        </row>
        <row r="8272">
          <cell r="M8272">
            <v>0</v>
          </cell>
          <cell r="N8272">
            <v>0</v>
          </cell>
        </row>
        <row r="8273">
          <cell r="M8273">
            <v>0</v>
          </cell>
          <cell r="N8273">
            <v>0</v>
          </cell>
        </row>
        <row r="8274">
          <cell r="M8274">
            <v>0</v>
          </cell>
          <cell r="N8274">
            <v>0</v>
          </cell>
        </row>
        <row r="8282">
          <cell r="I8282" t="str">
            <v>O.E. 11.1</v>
          </cell>
          <cell r="J8282" t="str">
            <v>Suministro e instalación Patch Cord 6A FUTP-2 Metros</v>
          </cell>
          <cell r="K8282" t="str">
            <v>un</v>
          </cell>
          <cell r="L8282">
            <v>60308</v>
          </cell>
          <cell r="M8282">
            <v>56854.582399999999</v>
          </cell>
          <cell r="N8282">
            <v>905.32875000000001</v>
          </cell>
          <cell r="O8282">
            <v>45.266437500000002</v>
          </cell>
          <cell r="P8282">
            <v>2502.732</v>
          </cell>
          <cell r="Q8282">
            <v>0</v>
          </cell>
          <cell r="R8282" t="e">
            <v>#REF!</v>
          </cell>
          <cell r="S8282">
            <v>5.0000000000000001E-3</v>
          </cell>
        </row>
        <row r="8285">
          <cell r="R8285" t="e">
            <v>#REF!</v>
          </cell>
        </row>
        <row r="8286">
          <cell r="R8286" t="e">
            <v>#REF!</v>
          </cell>
        </row>
        <row r="8287">
          <cell r="R8287" t="e">
            <v>#REF!</v>
          </cell>
        </row>
        <row r="8288">
          <cell r="R8288" t="e">
            <v>#REF!</v>
          </cell>
        </row>
        <row r="8289">
          <cell r="R8289" t="e">
            <v>#REF!</v>
          </cell>
        </row>
        <row r="8290">
          <cell r="R8290" t="e">
            <v>#REF!</v>
          </cell>
        </row>
        <row r="8291">
          <cell r="R8291" t="e">
            <v>#REF!</v>
          </cell>
        </row>
        <row r="8292">
          <cell r="R8292" t="e">
            <v>#REF!</v>
          </cell>
        </row>
        <row r="8293">
          <cell r="R8293" t="e">
            <v>#REF!</v>
          </cell>
        </row>
        <row r="8294">
          <cell r="R8294" t="e">
            <v>#REF!</v>
          </cell>
        </row>
        <row r="8295">
          <cell r="R8295" t="e">
            <v>#REF!</v>
          </cell>
        </row>
        <row r="8296">
          <cell r="R8296" t="e">
            <v>#REF!</v>
          </cell>
        </row>
        <row r="8297">
          <cell r="R8297" t="e">
            <v>#REF!</v>
          </cell>
        </row>
        <row r="8298">
          <cell r="R8298" t="e">
            <v>#REF!</v>
          </cell>
        </row>
        <row r="8299">
          <cell r="R8299" t="e">
            <v>#REF!</v>
          </cell>
        </row>
        <row r="8300">
          <cell r="R8300" t="e">
            <v>#REF!</v>
          </cell>
        </row>
        <row r="8328">
          <cell r="M8328">
            <v>0</v>
          </cell>
          <cell r="N8328">
            <v>0</v>
          </cell>
        </row>
        <row r="8346">
          <cell r="I8346" t="str">
            <v>O.E. 11.2</v>
          </cell>
          <cell r="J8346" t="str">
            <v>Suministro e instalación Plug CAT 6A</v>
          </cell>
          <cell r="K8346" t="str">
            <v>un</v>
          </cell>
          <cell r="L8346">
            <v>81954</v>
          </cell>
          <cell r="M8346">
            <v>66776.445399999997</v>
          </cell>
          <cell r="N8346">
            <v>12071.05</v>
          </cell>
          <cell r="O8346">
            <v>603.55250000000001</v>
          </cell>
          <cell r="P8346">
            <v>2502.732</v>
          </cell>
          <cell r="Q8346">
            <v>0</v>
          </cell>
          <cell r="R8346" t="e">
            <v>#N/A</v>
          </cell>
          <cell r="S8346">
            <v>6.6666666666666666E-2</v>
          </cell>
        </row>
        <row r="8349">
          <cell r="R8349" t="e">
            <v>#N/A</v>
          </cell>
        </row>
        <row r="8350">
          <cell r="R8350" t="e">
            <v>#N/A</v>
          </cell>
        </row>
        <row r="8351">
          <cell r="R8351" t="e">
            <v>#N/A</v>
          </cell>
        </row>
        <row r="8352">
          <cell r="R8352" t="e">
            <v>#N/A</v>
          </cell>
        </row>
        <row r="8353">
          <cell r="R8353" t="e">
            <v>#N/A</v>
          </cell>
        </row>
        <row r="8354">
          <cell r="R8354" t="e">
            <v>#N/A</v>
          </cell>
        </row>
        <row r="8355">
          <cell r="R8355" t="e">
            <v>#N/A</v>
          </cell>
        </row>
        <row r="8356">
          <cell r="R8356" t="e">
            <v>#N/A</v>
          </cell>
        </row>
        <row r="8357">
          <cell r="R8357" t="e">
            <v>#N/A</v>
          </cell>
        </row>
        <row r="8358">
          <cell r="R8358" t="e">
            <v>#N/A</v>
          </cell>
        </row>
        <row r="8359">
          <cell r="R8359" t="e">
            <v>#N/A</v>
          </cell>
        </row>
        <row r="8360">
          <cell r="R8360" t="e">
            <v>#N/A</v>
          </cell>
        </row>
        <row r="8361">
          <cell r="R8361" t="e">
            <v>#N/A</v>
          </cell>
        </row>
        <row r="8362">
          <cell r="R8362" t="e">
            <v>#N/A</v>
          </cell>
        </row>
        <row r="8363">
          <cell r="R8363" t="e">
            <v>#N/A</v>
          </cell>
        </row>
        <row r="8364">
          <cell r="R8364" t="e">
            <v>#N/A</v>
          </cell>
        </row>
        <row r="8392">
          <cell r="M8392">
            <v>0</v>
          </cell>
          <cell r="N8392">
            <v>0</v>
          </cell>
        </row>
        <row r="8409">
          <cell r="I8409" t="str">
            <v>O.E. 11.3</v>
          </cell>
          <cell r="J8409" t="str">
            <v>Suministro e instalación Patch Cord 6A FUTP-1 Metros</v>
          </cell>
          <cell r="K8409" t="str">
            <v>un</v>
          </cell>
          <cell r="L8409">
            <v>44710</v>
          </cell>
          <cell r="M8409">
            <v>41256.4908</v>
          </cell>
          <cell r="N8409">
            <v>905.32875000000001</v>
          </cell>
          <cell r="O8409">
            <v>45.266437500000002</v>
          </cell>
          <cell r="P8409">
            <v>2502.732</v>
          </cell>
          <cell r="Q8409">
            <v>0</v>
          </cell>
          <cell r="R8409" t="e">
            <v>#REF!</v>
          </cell>
          <cell r="S8409">
            <v>5.0000000000000001E-3</v>
          </cell>
        </row>
        <row r="8412">
          <cell r="R8412" t="e">
            <v>#REF!</v>
          </cell>
        </row>
        <row r="8413">
          <cell r="R8413" t="e">
            <v>#REF!</v>
          </cell>
        </row>
        <row r="8414">
          <cell r="R8414" t="e">
            <v>#REF!</v>
          </cell>
        </row>
        <row r="8415">
          <cell r="R8415" t="e">
            <v>#REF!</v>
          </cell>
        </row>
        <row r="8416">
          <cell r="R8416" t="e">
            <v>#REF!</v>
          </cell>
        </row>
        <row r="8417">
          <cell r="R8417" t="e">
            <v>#REF!</v>
          </cell>
        </row>
        <row r="8418">
          <cell r="R8418" t="e">
            <v>#REF!</v>
          </cell>
        </row>
        <row r="8419">
          <cell r="R8419" t="e">
            <v>#REF!</v>
          </cell>
        </row>
        <row r="8420">
          <cell r="R8420" t="e">
            <v>#REF!</v>
          </cell>
        </row>
        <row r="8421">
          <cell r="R8421" t="e">
            <v>#REF!</v>
          </cell>
        </row>
        <row r="8422">
          <cell r="R8422" t="e">
            <v>#REF!</v>
          </cell>
        </row>
        <row r="8423">
          <cell r="R8423" t="e">
            <v>#REF!</v>
          </cell>
        </row>
        <row r="8424">
          <cell r="R8424" t="e">
            <v>#REF!</v>
          </cell>
        </row>
        <row r="8425">
          <cell r="R8425" t="e">
            <v>#REF!</v>
          </cell>
        </row>
        <row r="8426">
          <cell r="R8426" t="e">
            <v>#REF!</v>
          </cell>
        </row>
        <row r="8427">
          <cell r="R8427" t="e">
            <v>#REF!</v>
          </cell>
        </row>
        <row r="8455">
          <cell r="M8455">
            <v>0</v>
          </cell>
          <cell r="N8455">
            <v>0</v>
          </cell>
        </row>
        <row r="8473">
          <cell r="I8473" t="str">
            <v>O.E. 11.4</v>
          </cell>
          <cell r="J8473" t="str">
            <v>Suministro e instalación Herrajes de 24 Puertos</v>
          </cell>
          <cell r="K8473" t="str">
            <v>un</v>
          </cell>
          <cell r="L8473">
            <v>246716</v>
          </cell>
          <cell r="M8473">
            <v>196683.62839999999</v>
          </cell>
          <cell r="N8473">
            <v>45266.4375</v>
          </cell>
          <cell r="O8473">
            <v>2263.3218750000001</v>
          </cell>
          <cell r="P8473">
            <v>2502.732</v>
          </cell>
          <cell r="Q8473">
            <v>0</v>
          </cell>
          <cell r="R8473" t="e">
            <v>#REF!</v>
          </cell>
          <cell r="S8473">
            <v>0.25</v>
          </cell>
        </row>
        <row r="8476">
          <cell r="R8476" t="e">
            <v>#REF!</v>
          </cell>
        </row>
        <row r="8477">
          <cell r="R8477" t="e">
            <v>#REF!</v>
          </cell>
        </row>
        <row r="8478">
          <cell r="R8478" t="e">
            <v>#REF!</v>
          </cell>
        </row>
        <row r="8479">
          <cell r="R8479" t="e">
            <v>#REF!</v>
          </cell>
        </row>
        <row r="8480">
          <cell r="R8480" t="e">
            <v>#REF!</v>
          </cell>
        </row>
        <row r="8481">
          <cell r="R8481" t="e">
            <v>#REF!</v>
          </cell>
        </row>
        <row r="8482">
          <cell r="R8482" t="e">
            <v>#REF!</v>
          </cell>
        </row>
        <row r="8483">
          <cell r="R8483" t="e">
            <v>#REF!</v>
          </cell>
        </row>
        <row r="8484">
          <cell r="R8484" t="e">
            <v>#REF!</v>
          </cell>
        </row>
        <row r="8485">
          <cell r="R8485" t="e">
            <v>#REF!</v>
          </cell>
        </row>
        <row r="8486">
          <cell r="R8486" t="e">
            <v>#REF!</v>
          </cell>
        </row>
        <row r="8487">
          <cell r="R8487" t="e">
            <v>#REF!</v>
          </cell>
        </row>
        <row r="8488">
          <cell r="R8488" t="e">
            <v>#REF!</v>
          </cell>
        </row>
        <row r="8489">
          <cell r="R8489" t="e">
            <v>#REF!</v>
          </cell>
        </row>
        <row r="8490">
          <cell r="R8490" t="e">
            <v>#REF!</v>
          </cell>
        </row>
        <row r="8491">
          <cell r="R8491" t="e">
            <v>#REF!</v>
          </cell>
        </row>
        <row r="8519">
          <cell r="M8519">
            <v>0</v>
          </cell>
          <cell r="N8519">
            <v>0</v>
          </cell>
        </row>
        <row r="8537">
          <cell r="I8537" t="str">
            <v>O.E. 11.5</v>
          </cell>
          <cell r="J8537" t="str">
            <v>Suministro e instalación Jack 6A F/UTP- para Herrajes</v>
          </cell>
          <cell r="K8537" t="str">
            <v>un</v>
          </cell>
          <cell r="L8537">
            <v>48281</v>
          </cell>
          <cell r="M8537">
            <v>26765.955999999995</v>
          </cell>
          <cell r="N8537">
            <v>18106.575000000001</v>
          </cell>
          <cell r="O8537">
            <v>905.32875000000013</v>
          </cell>
          <cell r="P8537">
            <v>2502.732</v>
          </cell>
          <cell r="Q8537">
            <v>0</v>
          </cell>
          <cell r="R8537" t="e">
            <v>#REF!</v>
          </cell>
          <cell r="S8537">
            <v>0.1</v>
          </cell>
        </row>
        <row r="8540">
          <cell r="R8540" t="e">
            <v>#REF!</v>
          </cell>
        </row>
        <row r="8541">
          <cell r="R8541" t="e">
            <v>#REF!</v>
          </cell>
        </row>
        <row r="8542">
          <cell r="R8542" t="e">
            <v>#REF!</v>
          </cell>
        </row>
        <row r="8543">
          <cell r="R8543" t="e">
            <v>#REF!</v>
          </cell>
        </row>
        <row r="8544">
          <cell r="R8544" t="e">
            <v>#REF!</v>
          </cell>
        </row>
        <row r="8545">
          <cell r="R8545" t="e">
            <v>#REF!</v>
          </cell>
        </row>
        <row r="8546">
          <cell r="R8546" t="e">
            <v>#REF!</v>
          </cell>
        </row>
        <row r="8547">
          <cell r="R8547" t="e">
            <v>#REF!</v>
          </cell>
        </row>
        <row r="8548">
          <cell r="R8548" t="e">
            <v>#REF!</v>
          </cell>
        </row>
        <row r="8549">
          <cell r="R8549" t="e">
            <v>#REF!</v>
          </cell>
        </row>
        <row r="8550">
          <cell r="R8550" t="e">
            <v>#REF!</v>
          </cell>
        </row>
        <row r="8551">
          <cell r="R8551" t="e">
            <v>#REF!</v>
          </cell>
        </row>
        <row r="8552">
          <cell r="R8552" t="e">
            <v>#REF!</v>
          </cell>
        </row>
        <row r="8553">
          <cell r="R8553" t="e">
            <v>#REF!</v>
          </cell>
        </row>
        <row r="8554">
          <cell r="R8554" t="e">
            <v>#REF!</v>
          </cell>
        </row>
        <row r="8555">
          <cell r="R8555" t="e">
            <v>#REF!</v>
          </cell>
        </row>
        <row r="8583">
          <cell r="M8583">
            <v>0</v>
          </cell>
          <cell r="N8583">
            <v>0</v>
          </cell>
        </row>
        <row r="8601">
          <cell r="I8601" t="str">
            <v>O.E. 11.6</v>
          </cell>
          <cell r="J8601" t="str">
            <v>Suministro e instalación de Patch Cord 6A FUTP-2 Metros</v>
          </cell>
          <cell r="K8601" t="str">
            <v>un</v>
          </cell>
          <cell r="L8601">
            <v>60308</v>
          </cell>
          <cell r="M8601">
            <v>56854.582399999999</v>
          </cell>
          <cell r="N8601">
            <v>905.32875000000001</v>
          </cell>
          <cell r="O8601">
            <v>45.266437500000002</v>
          </cell>
          <cell r="P8601">
            <v>2502.732</v>
          </cell>
          <cell r="Q8601">
            <v>0</v>
          </cell>
          <cell r="R8601" t="e">
            <v>#N/A</v>
          </cell>
          <cell r="S8601">
            <v>5.0000000000000001E-3</v>
          </cell>
        </row>
        <row r="8604">
          <cell r="R8604" t="e">
            <v>#N/A</v>
          </cell>
        </row>
        <row r="8605">
          <cell r="R8605" t="e">
            <v>#N/A</v>
          </cell>
        </row>
        <row r="8606">
          <cell r="R8606" t="e">
            <v>#N/A</v>
          </cell>
        </row>
        <row r="8607">
          <cell r="R8607" t="e">
            <v>#N/A</v>
          </cell>
        </row>
        <row r="8608">
          <cell r="R8608" t="e">
            <v>#N/A</v>
          </cell>
        </row>
        <row r="8609">
          <cell r="R8609" t="e">
            <v>#N/A</v>
          </cell>
        </row>
        <row r="8610">
          <cell r="R8610" t="e">
            <v>#N/A</v>
          </cell>
        </row>
        <row r="8611">
          <cell r="R8611" t="e">
            <v>#N/A</v>
          </cell>
        </row>
        <row r="8612">
          <cell r="R8612" t="e">
            <v>#N/A</v>
          </cell>
        </row>
        <row r="8613">
          <cell r="R8613" t="e">
            <v>#N/A</v>
          </cell>
        </row>
        <row r="8614">
          <cell r="R8614" t="e">
            <v>#N/A</v>
          </cell>
        </row>
        <row r="8615">
          <cell r="R8615" t="e">
            <v>#N/A</v>
          </cell>
        </row>
        <row r="8616">
          <cell r="R8616" t="e">
            <v>#N/A</v>
          </cell>
        </row>
        <row r="8617">
          <cell r="R8617" t="e">
            <v>#N/A</v>
          </cell>
        </row>
        <row r="8618">
          <cell r="R8618" t="e">
            <v>#N/A</v>
          </cell>
        </row>
        <row r="8619">
          <cell r="R8619" t="e">
            <v>#N/A</v>
          </cell>
        </row>
        <row r="8647">
          <cell r="M8647">
            <v>0</v>
          </cell>
          <cell r="N8647">
            <v>0</v>
          </cell>
        </row>
        <row r="8666">
          <cell r="I8666" t="str">
            <v>O.E. 11.7</v>
          </cell>
          <cell r="J8666" t="str">
            <v>Certificacion puntos de red</v>
          </cell>
          <cell r="K8666" t="str">
            <v>un</v>
          </cell>
          <cell r="L8666">
            <v>17339</v>
          </cell>
          <cell r="M8666">
            <v>15000</v>
          </cell>
          <cell r="N8666">
            <v>1810.6575</v>
          </cell>
          <cell r="O8666">
            <v>90.532875000000004</v>
          </cell>
          <cell r="P8666">
            <v>438</v>
          </cell>
          <cell r="Q8666">
            <v>0</v>
          </cell>
          <cell r="R8666" t="e">
            <v>#REF!</v>
          </cell>
          <cell r="S8666">
            <v>0.01</v>
          </cell>
        </row>
        <row r="8669">
          <cell r="R8669" t="e">
            <v>#REF!</v>
          </cell>
        </row>
        <row r="8670">
          <cell r="R8670" t="e">
            <v>#REF!</v>
          </cell>
        </row>
        <row r="8671">
          <cell r="R8671" t="e">
            <v>#REF!</v>
          </cell>
        </row>
        <row r="8672">
          <cell r="R8672" t="e">
            <v>#REF!</v>
          </cell>
        </row>
        <row r="8673">
          <cell r="R8673" t="e">
            <v>#REF!</v>
          </cell>
        </row>
        <row r="8674">
          <cell r="R8674" t="e">
            <v>#REF!</v>
          </cell>
        </row>
        <row r="8675">
          <cell r="R8675" t="e">
            <v>#REF!</v>
          </cell>
        </row>
        <row r="8676">
          <cell r="R8676" t="e">
            <v>#REF!</v>
          </cell>
        </row>
        <row r="8677">
          <cell r="R8677" t="e">
            <v>#REF!</v>
          </cell>
        </row>
        <row r="8678">
          <cell r="R8678" t="e">
            <v>#REF!</v>
          </cell>
        </row>
        <row r="8679">
          <cell r="R8679" t="e">
            <v>#REF!</v>
          </cell>
        </row>
        <row r="8680">
          <cell r="R8680" t="e">
            <v>#REF!</v>
          </cell>
        </row>
        <row r="8681">
          <cell r="R8681" t="e">
            <v>#REF!</v>
          </cell>
        </row>
        <row r="8682">
          <cell r="R8682" t="e">
            <v>#REF!</v>
          </cell>
        </row>
        <row r="8683">
          <cell r="R8683" t="e">
            <v>#REF!</v>
          </cell>
        </row>
        <row r="8684">
          <cell r="R8684" t="e">
            <v>#REF!</v>
          </cell>
        </row>
        <row r="8712">
          <cell r="M8712">
            <v>0</v>
          </cell>
          <cell r="N8712">
            <v>0</v>
          </cell>
        </row>
        <row r="8730">
          <cell r="I8730" t="str">
            <v>O.E. 11.8</v>
          </cell>
          <cell r="J8730" t="str">
            <v>Suministro e instalación de Organizador 2U</v>
          </cell>
          <cell r="K8730" t="str">
            <v>un</v>
          </cell>
          <cell r="L8730">
            <v>188342</v>
          </cell>
          <cell r="M8730">
            <v>185838.8014</v>
          </cell>
          <cell r="N8730">
            <v>0</v>
          </cell>
          <cell r="O8730">
            <v>0</v>
          </cell>
          <cell r="P8730">
            <v>2502.732</v>
          </cell>
          <cell r="Q8730">
            <v>0</v>
          </cell>
          <cell r="R8730" t="e">
            <v>#REF!</v>
          </cell>
          <cell r="S8730">
            <v>0.1</v>
          </cell>
        </row>
        <row r="8733">
          <cell r="R8733" t="e">
            <v>#REF!</v>
          </cell>
        </row>
        <row r="8734">
          <cell r="R8734" t="e">
            <v>#REF!</v>
          </cell>
        </row>
        <row r="8735">
          <cell r="R8735" t="e">
            <v>#REF!</v>
          </cell>
        </row>
        <row r="8736">
          <cell r="R8736" t="e">
            <v>#REF!</v>
          </cell>
        </row>
        <row r="8737">
          <cell r="R8737" t="e">
            <v>#REF!</v>
          </cell>
        </row>
        <row r="8738">
          <cell r="R8738" t="e">
            <v>#REF!</v>
          </cell>
        </row>
        <row r="8739">
          <cell r="R8739" t="e">
            <v>#REF!</v>
          </cell>
        </row>
        <row r="8740">
          <cell r="R8740" t="e">
            <v>#REF!</v>
          </cell>
        </row>
        <row r="8741">
          <cell r="R8741" t="e">
            <v>#REF!</v>
          </cell>
        </row>
        <row r="8742">
          <cell r="R8742" t="e">
            <v>#REF!</v>
          </cell>
        </row>
        <row r="8743">
          <cell r="R8743" t="e">
            <v>#REF!</v>
          </cell>
        </row>
        <row r="8744">
          <cell r="R8744" t="e">
            <v>#REF!</v>
          </cell>
        </row>
        <row r="8745">
          <cell r="R8745" t="e">
            <v>#REF!</v>
          </cell>
        </row>
        <row r="8746">
          <cell r="R8746" t="e">
            <v>#REF!</v>
          </cell>
        </row>
        <row r="8747">
          <cell r="R8747" t="e">
            <v>#REF!</v>
          </cell>
        </row>
        <row r="8748">
          <cell r="R8748" t="e">
            <v>#REF!</v>
          </cell>
        </row>
        <row r="8776">
          <cell r="M8776">
            <v>0</v>
          </cell>
          <cell r="N8776">
            <v>0</v>
          </cell>
        </row>
        <row r="8794">
          <cell r="I8794" t="str">
            <v>O.E. 11.9</v>
          </cell>
          <cell r="J8794" t="str">
            <v>Suministro e instalación de Rack de pared 12U</v>
          </cell>
          <cell r="K8794" t="str">
            <v>un</v>
          </cell>
          <cell r="L8794">
            <v>4631704</v>
          </cell>
          <cell r="M8794">
            <v>4397785.0153999999</v>
          </cell>
          <cell r="N8794">
            <v>181065.75</v>
          </cell>
          <cell r="O8794">
            <v>9053.2875000000004</v>
          </cell>
          <cell r="P8794">
            <v>43800</v>
          </cell>
          <cell r="Q8794">
            <v>0</v>
          </cell>
          <cell r="R8794" t="e">
            <v>#REF!</v>
          </cell>
          <cell r="S8794">
            <v>1</v>
          </cell>
        </row>
        <row r="8797">
          <cell r="R8797" t="e">
            <v>#REF!</v>
          </cell>
        </row>
        <row r="8798">
          <cell r="R8798" t="e">
            <v>#REF!</v>
          </cell>
        </row>
        <row r="8799">
          <cell r="R8799" t="e">
            <v>#REF!</v>
          </cell>
        </row>
        <row r="8800">
          <cell r="R8800" t="e">
            <v>#REF!</v>
          </cell>
        </row>
        <row r="8801">
          <cell r="R8801" t="e">
            <v>#REF!</v>
          </cell>
        </row>
        <row r="8802">
          <cell r="R8802" t="e">
            <v>#REF!</v>
          </cell>
        </row>
        <row r="8803">
          <cell r="R8803" t="e">
            <v>#REF!</v>
          </cell>
        </row>
        <row r="8804">
          <cell r="R8804" t="e">
            <v>#REF!</v>
          </cell>
        </row>
        <row r="8805">
          <cell r="R8805" t="e">
            <v>#REF!</v>
          </cell>
        </row>
        <row r="8806">
          <cell r="R8806" t="e">
            <v>#REF!</v>
          </cell>
        </row>
        <row r="8807">
          <cell r="R8807" t="e">
            <v>#REF!</v>
          </cell>
        </row>
        <row r="8808">
          <cell r="R8808" t="e">
            <v>#REF!</v>
          </cell>
        </row>
        <row r="8809">
          <cell r="R8809" t="e">
            <v>#REF!</v>
          </cell>
        </row>
        <row r="8810">
          <cell r="R8810" t="e">
            <v>#REF!</v>
          </cell>
        </row>
        <row r="8811">
          <cell r="R8811" t="e">
            <v>#REF!</v>
          </cell>
        </row>
        <row r="8812">
          <cell r="R8812" t="e">
            <v>#REF!</v>
          </cell>
        </row>
        <row r="8840">
          <cell r="M8840">
            <v>0</v>
          </cell>
          <cell r="N8840">
            <v>0</v>
          </cell>
        </row>
        <row r="8858">
          <cell r="I8858" t="str">
            <v>O.E. 11.10</v>
          </cell>
          <cell r="J8858" t="str">
            <v>Suministro e instalación Rack cerrado para servidores</v>
          </cell>
          <cell r="K8858" t="str">
            <v>un</v>
          </cell>
          <cell r="L8858">
            <v>233919</v>
          </cell>
          <cell r="M8858">
            <v>0</v>
          </cell>
          <cell r="N8858">
            <v>181065.75</v>
          </cell>
          <cell r="O8858">
            <v>9053.2875000000004</v>
          </cell>
          <cell r="P8858">
            <v>43800</v>
          </cell>
          <cell r="Q8858">
            <v>0</v>
          </cell>
          <cell r="R8858" t="e">
            <v>#N/A</v>
          </cell>
          <cell r="S8858">
            <v>1</v>
          </cell>
        </row>
        <row r="8861">
          <cell r="R8861" t="e">
            <v>#N/A</v>
          </cell>
        </row>
        <row r="8862">
          <cell r="R8862" t="e">
            <v>#N/A</v>
          </cell>
        </row>
        <row r="8863">
          <cell r="R8863" t="e">
            <v>#N/A</v>
          </cell>
        </row>
        <row r="8864">
          <cell r="R8864" t="e">
            <v>#N/A</v>
          </cell>
        </row>
        <row r="8865">
          <cell r="R8865" t="e">
            <v>#N/A</v>
          </cell>
        </row>
        <row r="8866">
          <cell r="R8866" t="e">
            <v>#N/A</v>
          </cell>
        </row>
        <row r="8867">
          <cell r="R8867" t="e">
            <v>#N/A</v>
          </cell>
        </row>
        <row r="8868">
          <cell r="R8868" t="e">
            <v>#N/A</v>
          </cell>
        </row>
        <row r="8869">
          <cell r="R8869" t="e">
            <v>#N/A</v>
          </cell>
        </row>
        <row r="8870">
          <cell r="R8870" t="e">
            <v>#N/A</v>
          </cell>
        </row>
        <row r="8871">
          <cell r="R8871" t="e">
            <v>#N/A</v>
          </cell>
        </row>
        <row r="8872">
          <cell r="R8872" t="e">
            <v>#N/A</v>
          </cell>
        </row>
        <row r="8873">
          <cell r="R8873" t="e">
            <v>#N/A</v>
          </cell>
        </row>
        <row r="8874">
          <cell r="R8874" t="e">
            <v>#N/A</v>
          </cell>
        </row>
        <row r="8875">
          <cell r="R8875" t="e">
            <v>#N/A</v>
          </cell>
        </row>
        <row r="8876">
          <cell r="R8876" t="e">
            <v>#N/A</v>
          </cell>
        </row>
        <row r="8904">
          <cell r="M8904">
            <v>0</v>
          </cell>
          <cell r="N8904">
            <v>0</v>
          </cell>
        </row>
        <row r="8921">
          <cell r="I8921" t="str">
            <v>O.E. 11.11</v>
          </cell>
          <cell r="J8921" t="str">
            <v>Suministro e instalación Rack Abierto 45U: Deben incluir Organizadores Verticales</v>
          </cell>
          <cell r="K8921" t="str">
            <v>un</v>
          </cell>
          <cell r="L8921">
            <v>1036898</v>
          </cell>
          <cell r="M8921">
            <v>802978.67999999993</v>
          </cell>
          <cell r="N8921">
            <v>181065.75</v>
          </cell>
          <cell r="O8921">
            <v>9053.2875000000004</v>
          </cell>
          <cell r="P8921">
            <v>43800</v>
          </cell>
          <cell r="Q8921">
            <v>0</v>
          </cell>
          <cell r="R8921" t="e">
            <v>#N/A</v>
          </cell>
          <cell r="S8921">
            <v>1</v>
          </cell>
        </row>
        <row r="8924">
          <cell r="R8924" t="e">
            <v>#N/A</v>
          </cell>
        </row>
        <row r="8925">
          <cell r="R8925" t="e">
            <v>#N/A</v>
          </cell>
        </row>
        <row r="8926">
          <cell r="R8926" t="e">
            <v>#N/A</v>
          </cell>
        </row>
        <row r="8927">
          <cell r="R8927" t="e">
            <v>#N/A</v>
          </cell>
        </row>
        <row r="8928">
          <cell r="R8928" t="e">
            <v>#N/A</v>
          </cell>
        </row>
        <row r="8929">
          <cell r="R8929" t="e">
            <v>#N/A</v>
          </cell>
        </row>
        <row r="8930">
          <cell r="R8930" t="e">
            <v>#N/A</v>
          </cell>
        </row>
        <row r="8931">
          <cell r="R8931" t="e">
            <v>#N/A</v>
          </cell>
        </row>
        <row r="8932">
          <cell r="R8932" t="e">
            <v>#N/A</v>
          </cell>
        </row>
        <row r="8933">
          <cell r="R8933" t="e">
            <v>#N/A</v>
          </cell>
        </row>
        <row r="8934">
          <cell r="R8934" t="e">
            <v>#N/A</v>
          </cell>
        </row>
        <row r="8935">
          <cell r="R8935" t="e">
            <v>#N/A</v>
          </cell>
        </row>
        <row r="8936">
          <cell r="R8936" t="e">
            <v>#N/A</v>
          </cell>
        </row>
        <row r="8937">
          <cell r="R8937" t="e">
            <v>#N/A</v>
          </cell>
        </row>
        <row r="8938">
          <cell r="R8938" t="e">
            <v>#N/A</v>
          </cell>
        </row>
        <row r="8939">
          <cell r="R8939" t="e">
            <v>#N/A</v>
          </cell>
        </row>
        <row r="8967">
          <cell r="M8967">
            <v>0</v>
          </cell>
          <cell r="N8967">
            <v>0</v>
          </cell>
        </row>
        <row r="8984">
          <cell r="I8984" t="str">
            <v>O.E. 11.12</v>
          </cell>
          <cell r="J8984" t="str">
            <v>Suministro e instalación salida de PDU HORZ 5-15P 24X5-15R 120V/</v>
          </cell>
          <cell r="K8984" t="str">
            <v>un</v>
          </cell>
          <cell r="L8984">
            <v>420881</v>
          </cell>
          <cell r="M8984">
            <v>389859.99359999999</v>
          </cell>
          <cell r="N8984">
            <v>27159.862499999999</v>
          </cell>
          <cell r="O8984">
            <v>1357.993125</v>
          </cell>
          <cell r="P8984">
            <v>2502.732</v>
          </cell>
          <cell r="Q8984">
            <v>0</v>
          </cell>
          <cell r="R8984" t="e">
            <v>#REF!</v>
          </cell>
          <cell r="S8984">
            <v>0.15</v>
          </cell>
        </row>
        <row r="8987">
          <cell r="R8987" t="e">
            <v>#REF!</v>
          </cell>
        </row>
        <row r="8988">
          <cell r="R8988" t="e">
            <v>#REF!</v>
          </cell>
        </row>
        <row r="8989">
          <cell r="R8989" t="e">
            <v>#REF!</v>
          </cell>
        </row>
        <row r="8990">
          <cell r="R8990" t="e">
            <v>#REF!</v>
          </cell>
        </row>
        <row r="8991">
          <cell r="R8991" t="e">
            <v>#REF!</v>
          </cell>
        </row>
        <row r="8992">
          <cell r="R8992" t="e">
            <v>#REF!</v>
          </cell>
        </row>
        <row r="8993">
          <cell r="R8993" t="e">
            <v>#REF!</v>
          </cell>
        </row>
        <row r="8994">
          <cell r="R8994" t="e">
            <v>#REF!</v>
          </cell>
        </row>
        <row r="8995">
          <cell r="R8995" t="e">
            <v>#REF!</v>
          </cell>
        </row>
        <row r="8996">
          <cell r="R8996" t="e">
            <v>#REF!</v>
          </cell>
        </row>
        <row r="8997">
          <cell r="R8997" t="e">
            <v>#REF!</v>
          </cell>
        </row>
        <row r="8998">
          <cell r="R8998" t="e">
            <v>#REF!</v>
          </cell>
        </row>
        <row r="8999">
          <cell r="R8999" t="e">
            <v>#REF!</v>
          </cell>
        </row>
        <row r="9000">
          <cell r="R9000" t="e">
            <v>#REF!</v>
          </cell>
        </row>
        <row r="9001">
          <cell r="R9001" t="e">
            <v>#REF!</v>
          </cell>
        </row>
        <row r="9002">
          <cell r="R9002" t="e">
            <v>#REF!</v>
          </cell>
        </row>
        <row r="9030">
          <cell r="M9030">
            <v>0</v>
          </cell>
          <cell r="N9030">
            <v>0</v>
          </cell>
        </row>
        <row r="9047">
          <cell r="I9047" t="str">
            <v>O.E. 11.13</v>
          </cell>
          <cell r="J9047" t="str">
            <v>Suministro e instalación salida de datos doble categoria 6A, marquillada</v>
          </cell>
          <cell r="K9047" t="str">
            <v>un</v>
          </cell>
          <cell r="L9047">
            <v>98843</v>
          </cell>
          <cell r="M9047">
            <v>64653.628199999992</v>
          </cell>
          <cell r="N9047">
            <v>30177.625</v>
          </cell>
          <cell r="O9047">
            <v>1508.8812500000001</v>
          </cell>
          <cell r="P9047">
            <v>2502.732</v>
          </cell>
          <cell r="Q9047">
            <v>0</v>
          </cell>
          <cell r="R9047" t="e">
            <v>#N/A</v>
          </cell>
          <cell r="S9047">
            <v>0.16666666666666666</v>
          </cell>
        </row>
        <row r="9050">
          <cell r="R9050" t="e">
            <v>#N/A</v>
          </cell>
        </row>
        <row r="9051">
          <cell r="R9051" t="e">
            <v>#N/A</v>
          </cell>
        </row>
        <row r="9052">
          <cell r="R9052" t="e">
            <v>#N/A</v>
          </cell>
        </row>
        <row r="9053">
          <cell r="R9053" t="e">
            <v>#N/A</v>
          </cell>
        </row>
        <row r="9054">
          <cell r="R9054" t="e">
            <v>#N/A</v>
          </cell>
        </row>
        <row r="9055">
          <cell r="R9055" t="e">
            <v>#N/A</v>
          </cell>
        </row>
        <row r="9056">
          <cell r="R9056" t="e">
            <v>#N/A</v>
          </cell>
        </row>
        <row r="9057">
          <cell r="R9057" t="e">
            <v>#N/A</v>
          </cell>
        </row>
        <row r="9058">
          <cell r="R9058" t="e">
            <v>#N/A</v>
          </cell>
        </row>
        <row r="9059">
          <cell r="R9059" t="e">
            <v>#N/A</v>
          </cell>
        </row>
        <row r="9060">
          <cell r="R9060" t="e">
            <v>#N/A</v>
          </cell>
        </row>
        <row r="9061">
          <cell r="R9061" t="e">
            <v>#N/A</v>
          </cell>
        </row>
        <row r="9062">
          <cell r="R9062" t="e">
            <v>#N/A</v>
          </cell>
        </row>
        <row r="9063">
          <cell r="R9063" t="e">
            <v>#N/A</v>
          </cell>
        </row>
        <row r="9064">
          <cell r="R9064" t="e">
            <v>#N/A</v>
          </cell>
        </row>
        <row r="9065">
          <cell r="R9065" t="e">
            <v>#N/A</v>
          </cell>
        </row>
        <row r="9093">
          <cell r="M9093">
            <v>0</v>
          </cell>
          <cell r="N9093">
            <v>0</v>
          </cell>
        </row>
        <row r="9110">
          <cell r="I9110" t="str">
            <v>O.E. 11.14</v>
          </cell>
          <cell r="J9110" t="str">
            <v xml:space="preserve">Suministro e instalación salida de datos sencilla categoria 6A, marquillada	</v>
          </cell>
          <cell r="K9110" t="str">
            <v>un</v>
          </cell>
          <cell r="L9110">
            <v>79216</v>
          </cell>
          <cell r="M9110">
            <v>55700.877399999998</v>
          </cell>
          <cell r="N9110">
            <v>18106.575000000001</v>
          </cell>
          <cell r="O9110">
            <v>2905.3287500000001</v>
          </cell>
          <cell r="P9110">
            <v>2502.732</v>
          </cell>
          <cell r="Q9110">
            <v>0</v>
          </cell>
          <cell r="R9110" t="e">
            <v>#REF!</v>
          </cell>
          <cell r="S9110">
            <v>0.1</v>
          </cell>
        </row>
        <row r="9113">
          <cell r="R9113" t="e">
            <v>#REF!</v>
          </cell>
        </row>
        <row r="9114">
          <cell r="R9114" t="e">
            <v>#REF!</v>
          </cell>
        </row>
        <row r="9115">
          <cell r="R9115" t="e">
            <v>#REF!</v>
          </cell>
        </row>
        <row r="9116">
          <cell r="R9116" t="e">
            <v>#REF!</v>
          </cell>
        </row>
        <row r="9117">
          <cell r="R9117" t="e">
            <v>#REF!</v>
          </cell>
        </row>
        <row r="9118">
          <cell r="R9118" t="e">
            <v>#REF!</v>
          </cell>
        </row>
        <row r="9119">
          <cell r="R9119" t="e">
            <v>#REF!</v>
          </cell>
        </row>
        <row r="9120">
          <cell r="R9120" t="e">
            <v>#REF!</v>
          </cell>
        </row>
        <row r="9121">
          <cell r="R9121" t="e">
            <v>#REF!</v>
          </cell>
        </row>
        <row r="9122">
          <cell r="R9122" t="e">
            <v>#REF!</v>
          </cell>
        </row>
        <row r="9123">
          <cell r="R9123" t="e">
            <v>#REF!</v>
          </cell>
        </row>
        <row r="9124">
          <cell r="R9124" t="e">
            <v>#REF!</v>
          </cell>
        </row>
        <row r="9125">
          <cell r="R9125" t="e">
            <v>#REF!</v>
          </cell>
        </row>
        <row r="9126">
          <cell r="R9126" t="e">
            <v>#REF!</v>
          </cell>
        </row>
        <row r="9127">
          <cell r="R9127" t="e">
            <v>#REF!</v>
          </cell>
        </row>
        <row r="9128">
          <cell r="R9128" t="e">
            <v>#REF!</v>
          </cell>
        </row>
        <row r="9156">
          <cell r="M9156">
            <v>0</v>
          </cell>
          <cell r="N9156">
            <v>0</v>
          </cell>
        </row>
        <row r="9173">
          <cell r="I9173" t="str">
            <v>O.E. 11.15</v>
          </cell>
          <cell r="J9173" t="str">
            <v>Suministro e instalación de Puesta a tierra Racks</v>
          </cell>
          <cell r="K9173" t="str">
            <v>un</v>
          </cell>
          <cell r="L9173">
            <v>730761</v>
          </cell>
          <cell r="M9173">
            <v>623692.92299999995</v>
          </cell>
          <cell r="N9173">
            <v>99586.162500000006</v>
          </cell>
          <cell r="O9173">
            <v>4979.3081250000005</v>
          </cell>
          <cell r="P9173">
            <v>2502.732</v>
          </cell>
          <cell r="Q9173">
            <v>0</v>
          </cell>
          <cell r="R9173" t="e">
            <v>#REF!</v>
          </cell>
          <cell r="S9173">
            <v>0.55000000000000004</v>
          </cell>
        </row>
        <row r="9176">
          <cell r="R9176" t="e">
            <v>#REF!</v>
          </cell>
        </row>
        <row r="9177">
          <cell r="R9177" t="e">
            <v>#REF!</v>
          </cell>
        </row>
        <row r="9178">
          <cell r="R9178" t="e">
            <v>#REF!</v>
          </cell>
        </row>
        <row r="9179">
          <cell r="R9179" t="e">
            <v>#REF!</v>
          </cell>
        </row>
        <row r="9180">
          <cell r="R9180" t="e">
            <v>#REF!</v>
          </cell>
        </row>
        <row r="9181">
          <cell r="R9181" t="e">
            <v>#REF!</v>
          </cell>
        </row>
        <row r="9182">
          <cell r="R9182" t="e">
            <v>#REF!</v>
          </cell>
        </row>
        <row r="9183">
          <cell r="R9183" t="e">
            <v>#REF!</v>
          </cell>
        </row>
        <row r="9184">
          <cell r="R9184" t="e">
            <v>#REF!</v>
          </cell>
        </row>
        <row r="9185">
          <cell r="R9185" t="e">
            <v>#REF!</v>
          </cell>
        </row>
        <row r="9186">
          <cell r="R9186" t="e">
            <v>#REF!</v>
          </cell>
        </row>
        <row r="9187">
          <cell r="R9187" t="e">
            <v>#REF!</v>
          </cell>
        </row>
        <row r="9188">
          <cell r="R9188" t="e">
            <v>#REF!</v>
          </cell>
        </row>
        <row r="9189">
          <cell r="R9189" t="e">
            <v>#REF!</v>
          </cell>
        </row>
        <row r="9190">
          <cell r="R9190" t="e">
            <v>#REF!</v>
          </cell>
        </row>
        <row r="9191">
          <cell r="R9191" t="e">
            <v>#REF!</v>
          </cell>
        </row>
        <row r="9219">
          <cell r="M9219">
            <v>0</v>
          </cell>
          <cell r="N9219">
            <v>0</v>
          </cell>
        </row>
        <row r="9236">
          <cell r="I9236" t="str">
            <v>O.E. 11.16</v>
          </cell>
          <cell r="J9236" t="str">
            <v>Suministro e instalación de Bandeja F.O. 4RMS 12 modulos</v>
          </cell>
          <cell r="K9236" t="str">
            <v>un</v>
          </cell>
          <cell r="L9236">
            <v>568276</v>
          </cell>
          <cell r="M9236">
            <v>508737.75679999992</v>
          </cell>
          <cell r="N9236">
            <v>54319.724999999999</v>
          </cell>
          <cell r="O9236">
            <v>2715.9862499999999</v>
          </cell>
          <cell r="P9236">
            <v>2502.732</v>
          </cell>
          <cell r="Q9236">
            <v>0</v>
          </cell>
          <cell r="R9236" t="e">
            <v>#REF!</v>
          </cell>
          <cell r="S9236">
            <v>0.3</v>
          </cell>
        </row>
        <row r="9239">
          <cell r="R9239" t="e">
            <v>#REF!</v>
          </cell>
        </row>
        <row r="9240">
          <cell r="R9240" t="e">
            <v>#REF!</v>
          </cell>
        </row>
        <row r="9241">
          <cell r="R9241" t="e">
            <v>#REF!</v>
          </cell>
        </row>
        <row r="9242">
          <cell r="R9242" t="e">
            <v>#REF!</v>
          </cell>
        </row>
        <row r="9243">
          <cell r="R9243" t="e">
            <v>#REF!</v>
          </cell>
        </row>
        <row r="9244">
          <cell r="R9244" t="e">
            <v>#REF!</v>
          </cell>
        </row>
        <row r="9245">
          <cell r="R9245" t="e">
            <v>#REF!</v>
          </cell>
        </row>
        <row r="9246">
          <cell r="R9246" t="e">
            <v>#REF!</v>
          </cell>
        </row>
        <row r="9247">
          <cell r="R9247" t="e">
            <v>#REF!</v>
          </cell>
        </row>
        <row r="9248">
          <cell r="R9248" t="e">
            <v>#REF!</v>
          </cell>
        </row>
        <row r="9249">
          <cell r="R9249" t="e">
            <v>#REF!</v>
          </cell>
        </row>
        <row r="9250">
          <cell r="R9250" t="e">
            <v>#REF!</v>
          </cell>
        </row>
        <row r="9251">
          <cell r="R9251" t="e">
            <v>#REF!</v>
          </cell>
        </row>
        <row r="9252">
          <cell r="R9252" t="e">
            <v>#REF!</v>
          </cell>
        </row>
        <row r="9253">
          <cell r="R9253" t="e">
            <v>#REF!</v>
          </cell>
        </row>
        <row r="9254">
          <cell r="R9254" t="e">
            <v>#REF!</v>
          </cell>
        </row>
        <row r="9282">
          <cell r="M9282">
            <v>0</v>
          </cell>
          <cell r="N9282">
            <v>0</v>
          </cell>
        </row>
        <row r="9299">
          <cell r="I9299" t="str">
            <v>O.E. 11.17</v>
          </cell>
          <cell r="J9299" t="str">
            <v>Suministro e instalación de Modulo MTP a 12 CONEC LC om4</v>
          </cell>
          <cell r="K9299" t="str">
            <v>un</v>
          </cell>
          <cell r="L9299">
            <v>1262114</v>
          </cell>
          <cell r="M9299">
            <v>1202575.9437999998</v>
          </cell>
          <cell r="N9299">
            <v>54319.724999999999</v>
          </cell>
          <cell r="O9299">
            <v>2715.9862499999999</v>
          </cell>
          <cell r="P9299">
            <v>2502.732</v>
          </cell>
          <cell r="Q9299">
            <v>0</v>
          </cell>
          <cell r="R9299" t="e">
            <v>#REF!</v>
          </cell>
          <cell r="S9299">
            <v>0.3</v>
          </cell>
        </row>
        <row r="9302">
          <cell r="R9302" t="e">
            <v>#REF!</v>
          </cell>
        </row>
        <row r="9303">
          <cell r="R9303" t="e">
            <v>#REF!</v>
          </cell>
        </row>
        <row r="9304">
          <cell r="R9304" t="e">
            <v>#REF!</v>
          </cell>
        </row>
        <row r="9305">
          <cell r="R9305" t="e">
            <v>#REF!</v>
          </cell>
        </row>
        <row r="9306">
          <cell r="R9306" t="e">
            <v>#REF!</v>
          </cell>
        </row>
        <row r="9307">
          <cell r="R9307" t="e">
            <v>#REF!</v>
          </cell>
        </row>
        <row r="9308">
          <cell r="R9308" t="e">
            <v>#REF!</v>
          </cell>
        </row>
        <row r="9309">
          <cell r="R9309" t="e">
            <v>#REF!</v>
          </cell>
        </row>
        <row r="9310">
          <cell r="R9310" t="e">
            <v>#REF!</v>
          </cell>
        </row>
        <row r="9311">
          <cell r="R9311" t="e">
            <v>#REF!</v>
          </cell>
        </row>
        <row r="9312">
          <cell r="R9312" t="e">
            <v>#REF!</v>
          </cell>
        </row>
        <row r="9313">
          <cell r="R9313" t="e">
            <v>#REF!</v>
          </cell>
        </row>
        <row r="9314">
          <cell r="R9314" t="e">
            <v>#REF!</v>
          </cell>
        </row>
        <row r="9315">
          <cell r="R9315" t="e">
            <v>#REF!</v>
          </cell>
        </row>
        <row r="9316">
          <cell r="R9316" t="e">
            <v>#REF!</v>
          </cell>
        </row>
        <row r="9317">
          <cell r="R9317" t="e">
            <v>#REF!</v>
          </cell>
        </row>
        <row r="9345">
          <cell r="M9345">
            <v>0</v>
          </cell>
          <cell r="N9345">
            <v>0</v>
          </cell>
        </row>
        <row r="9362">
          <cell r="I9362" t="str">
            <v>O.E. 11.18</v>
          </cell>
          <cell r="J9362" t="str">
            <v>Suministro e instalación de Modulo MTP a 24 CONEC LC om4</v>
          </cell>
          <cell r="K9362" t="str">
            <v>un</v>
          </cell>
          <cell r="L9362">
            <v>1925956</v>
          </cell>
          <cell r="M9362">
            <v>1866417.8008000001</v>
          </cell>
          <cell r="N9362">
            <v>54319.724999999999</v>
          </cell>
          <cell r="O9362">
            <v>2715.9862499999999</v>
          </cell>
          <cell r="P9362">
            <v>2502.732</v>
          </cell>
          <cell r="Q9362">
            <v>0</v>
          </cell>
          <cell r="R9362" t="e">
            <v>#REF!</v>
          </cell>
          <cell r="S9362">
            <v>0.3</v>
          </cell>
        </row>
        <row r="9365">
          <cell r="R9365" t="e">
            <v>#REF!</v>
          </cell>
        </row>
        <row r="9366">
          <cell r="R9366" t="e">
            <v>#REF!</v>
          </cell>
        </row>
        <row r="9367">
          <cell r="R9367" t="e">
            <v>#REF!</v>
          </cell>
        </row>
        <row r="9368">
          <cell r="R9368" t="e">
            <v>#REF!</v>
          </cell>
        </row>
        <row r="9369">
          <cell r="R9369" t="e">
            <v>#REF!</v>
          </cell>
        </row>
        <row r="9370">
          <cell r="R9370" t="e">
            <v>#REF!</v>
          </cell>
        </row>
        <row r="9371">
          <cell r="R9371" t="e">
            <v>#REF!</v>
          </cell>
        </row>
        <row r="9372">
          <cell r="R9372" t="e">
            <v>#REF!</v>
          </cell>
        </row>
        <row r="9373">
          <cell r="R9373" t="e">
            <v>#REF!</v>
          </cell>
        </row>
        <row r="9374">
          <cell r="R9374" t="e">
            <v>#REF!</v>
          </cell>
        </row>
        <row r="9375">
          <cell r="R9375" t="e">
            <v>#REF!</v>
          </cell>
        </row>
        <row r="9376">
          <cell r="R9376" t="e">
            <v>#REF!</v>
          </cell>
        </row>
        <row r="9377">
          <cell r="R9377" t="e">
            <v>#REF!</v>
          </cell>
        </row>
        <row r="9378">
          <cell r="R9378" t="e">
            <v>#REF!</v>
          </cell>
        </row>
        <row r="9379">
          <cell r="R9379" t="e">
            <v>#REF!</v>
          </cell>
        </row>
        <row r="9380">
          <cell r="R9380" t="e">
            <v>#REF!</v>
          </cell>
        </row>
        <row r="9408">
          <cell r="M9408">
            <v>0</v>
          </cell>
          <cell r="N9408">
            <v>0</v>
          </cell>
        </row>
        <row r="9425">
          <cell r="I9425" t="str">
            <v>O.E. 11.19</v>
          </cell>
          <cell r="J9425" t="str">
            <v>Suministro e instalación de MPatch Cord F.O. OM4 LC/LC 2m LSOH</v>
          </cell>
          <cell r="K9425" t="str">
            <v>un</v>
          </cell>
          <cell r="L9425">
            <v>144667</v>
          </cell>
          <cell r="M9425">
            <v>141213.492</v>
          </cell>
          <cell r="N9425">
            <v>905.32875000000001</v>
          </cell>
          <cell r="O9425">
            <v>45.266437500000002</v>
          </cell>
          <cell r="P9425">
            <v>2502.732</v>
          </cell>
          <cell r="Q9425">
            <v>0</v>
          </cell>
          <cell r="R9425" t="e">
            <v>#N/A</v>
          </cell>
          <cell r="S9425">
            <v>5.0000000000000001E-3</v>
          </cell>
        </row>
        <row r="9428">
          <cell r="R9428" t="e">
            <v>#N/A</v>
          </cell>
        </row>
        <row r="9429">
          <cell r="R9429" t="e">
            <v>#N/A</v>
          </cell>
        </row>
        <row r="9430">
          <cell r="R9430" t="e">
            <v>#N/A</v>
          </cell>
        </row>
        <row r="9431">
          <cell r="R9431" t="e">
            <v>#N/A</v>
          </cell>
        </row>
        <row r="9432">
          <cell r="R9432" t="e">
            <v>#N/A</v>
          </cell>
        </row>
        <row r="9433">
          <cell r="R9433" t="e">
            <v>#N/A</v>
          </cell>
        </row>
        <row r="9434">
          <cell r="R9434" t="e">
            <v>#N/A</v>
          </cell>
        </row>
        <row r="9435">
          <cell r="R9435" t="e">
            <v>#N/A</v>
          </cell>
        </row>
        <row r="9436">
          <cell r="R9436" t="e">
            <v>#N/A</v>
          </cell>
        </row>
        <row r="9437">
          <cell r="R9437" t="e">
            <v>#N/A</v>
          </cell>
        </row>
        <row r="9438">
          <cell r="R9438" t="e">
            <v>#N/A</v>
          </cell>
        </row>
        <row r="9439">
          <cell r="R9439" t="e">
            <v>#N/A</v>
          </cell>
        </row>
        <row r="9440">
          <cell r="R9440" t="e">
            <v>#N/A</v>
          </cell>
        </row>
        <row r="9441">
          <cell r="R9441" t="e">
            <v>#N/A</v>
          </cell>
        </row>
        <row r="9442">
          <cell r="R9442" t="e">
            <v>#N/A</v>
          </cell>
        </row>
        <row r="9443">
          <cell r="R9443" t="e">
            <v>#N/A</v>
          </cell>
        </row>
        <row r="9471">
          <cell r="M9471">
            <v>0</v>
          </cell>
          <cell r="N9471">
            <v>0</v>
          </cell>
        </row>
        <row r="9488">
          <cell r="I9488" t="str">
            <v>O.E. 11.20</v>
          </cell>
          <cell r="J9488" t="str">
            <v>Suministro e instalación de MPatch Cord F.O. OM4 LC/LC 2m LSOH</v>
          </cell>
          <cell r="K9488" t="str">
            <v>un</v>
          </cell>
          <cell r="L9488">
            <v>8037155</v>
          </cell>
          <cell r="M9488">
            <v>7082179.6612</v>
          </cell>
          <cell r="N9488">
            <v>905328.75</v>
          </cell>
          <cell r="O9488">
            <v>45266.4375</v>
          </cell>
          <cell r="P9488">
            <v>4380</v>
          </cell>
          <cell r="Q9488">
            <v>0</v>
          </cell>
          <cell r="R9488" t="e">
            <v>#N/A</v>
          </cell>
          <cell r="S9488">
            <v>5</v>
          </cell>
        </row>
        <row r="9491">
          <cell r="R9491" t="e">
            <v>#N/A</v>
          </cell>
        </row>
        <row r="9492">
          <cell r="R9492" t="e">
            <v>#N/A</v>
          </cell>
        </row>
        <row r="9493">
          <cell r="R9493" t="e">
            <v>#N/A</v>
          </cell>
        </row>
        <row r="9494">
          <cell r="R9494" t="e">
            <v>#N/A</v>
          </cell>
        </row>
        <row r="9495">
          <cell r="R9495" t="e">
            <v>#N/A</v>
          </cell>
        </row>
        <row r="9496">
          <cell r="R9496" t="e">
            <v>#N/A</v>
          </cell>
        </row>
        <row r="9497">
          <cell r="R9497" t="e">
            <v>#N/A</v>
          </cell>
        </row>
        <row r="9498">
          <cell r="R9498" t="e">
            <v>#N/A</v>
          </cell>
        </row>
        <row r="9499">
          <cell r="R9499" t="e">
            <v>#N/A</v>
          </cell>
        </row>
        <row r="9500">
          <cell r="R9500" t="e">
            <v>#N/A</v>
          </cell>
        </row>
        <row r="9501">
          <cell r="R9501" t="e">
            <v>#N/A</v>
          </cell>
        </row>
        <row r="9502">
          <cell r="R9502" t="e">
            <v>#N/A</v>
          </cell>
        </row>
        <row r="9503">
          <cell r="R9503" t="e">
            <v>#N/A</v>
          </cell>
        </row>
        <row r="9504">
          <cell r="R9504" t="e">
            <v>#N/A</v>
          </cell>
        </row>
        <row r="9505">
          <cell r="R9505" t="e">
            <v>#N/A</v>
          </cell>
        </row>
        <row r="9506">
          <cell r="R9506" t="e">
            <v>#N/A</v>
          </cell>
        </row>
        <row r="9534">
          <cell r="M9534">
            <v>0</v>
          </cell>
          <cell r="N9534">
            <v>0</v>
          </cell>
        </row>
        <row r="9551">
          <cell r="I9551" t="str">
            <v>O.E. 11.21</v>
          </cell>
          <cell r="J9551" t="str">
            <v>Suministro e instalación de F.O. preconectorizada 12H OMH4 LS0H 60 m</v>
          </cell>
          <cell r="K9551" t="str">
            <v>un</v>
          </cell>
          <cell r="L9551">
            <v>3472559</v>
          </cell>
          <cell r="M9551">
            <v>3279937.1668000002</v>
          </cell>
          <cell r="N9551">
            <v>181065.75</v>
          </cell>
          <cell r="O9551">
            <v>9053.2875000000004</v>
          </cell>
          <cell r="P9551">
            <v>2502.732</v>
          </cell>
          <cell r="Q9551">
            <v>0</v>
          </cell>
          <cell r="R9551" t="e">
            <v>#N/A</v>
          </cell>
          <cell r="S9551">
            <v>1</v>
          </cell>
        </row>
        <row r="9554">
          <cell r="R9554" t="e">
            <v>#N/A</v>
          </cell>
        </row>
        <row r="9555">
          <cell r="R9555" t="e">
            <v>#N/A</v>
          </cell>
        </row>
        <row r="9556">
          <cell r="R9556" t="e">
            <v>#N/A</v>
          </cell>
        </row>
        <row r="9557">
          <cell r="R9557" t="e">
            <v>#N/A</v>
          </cell>
        </row>
        <row r="9558">
          <cell r="R9558" t="e">
            <v>#N/A</v>
          </cell>
        </row>
        <row r="9559">
          <cell r="R9559" t="e">
            <v>#N/A</v>
          </cell>
        </row>
        <row r="9560">
          <cell r="R9560" t="e">
            <v>#N/A</v>
          </cell>
        </row>
        <row r="9561">
          <cell r="R9561" t="e">
            <v>#N/A</v>
          </cell>
        </row>
        <row r="9562">
          <cell r="R9562" t="e">
            <v>#N/A</v>
          </cell>
        </row>
        <row r="9563">
          <cell r="R9563" t="e">
            <v>#N/A</v>
          </cell>
        </row>
        <row r="9564">
          <cell r="R9564" t="e">
            <v>#N/A</v>
          </cell>
        </row>
        <row r="9565">
          <cell r="R9565" t="e">
            <v>#N/A</v>
          </cell>
        </row>
        <row r="9566">
          <cell r="R9566" t="e">
            <v>#N/A</v>
          </cell>
        </row>
        <row r="9567">
          <cell r="R9567" t="e">
            <v>#N/A</v>
          </cell>
        </row>
        <row r="9568">
          <cell r="R9568" t="e">
            <v>#N/A</v>
          </cell>
        </row>
        <row r="9569">
          <cell r="R9569" t="e">
            <v>#N/A</v>
          </cell>
        </row>
        <row r="9597">
          <cell r="M9597">
            <v>0</v>
          </cell>
          <cell r="N9597">
            <v>0</v>
          </cell>
        </row>
        <row r="9614">
          <cell r="I9614" t="str">
            <v>O.E. 11.22</v>
          </cell>
          <cell r="J9614" t="str">
            <v>Suministro e instalación de F.O. preconectorizada 12H OMH4 LS0H 50 m</v>
          </cell>
          <cell r="K9614" t="str">
            <v>un</v>
          </cell>
          <cell r="L9614">
            <v>2615953</v>
          </cell>
          <cell r="M9614">
            <v>1851096.5984</v>
          </cell>
          <cell r="N9614">
            <v>724263</v>
          </cell>
          <cell r="O9614">
            <v>36213.15</v>
          </cell>
          <cell r="P9614">
            <v>4380</v>
          </cell>
          <cell r="Q9614">
            <v>0</v>
          </cell>
          <cell r="R9614" t="e">
            <v>#N/A</v>
          </cell>
          <cell r="S9614">
            <v>4</v>
          </cell>
        </row>
        <row r="9617">
          <cell r="R9617" t="e">
            <v>#N/A</v>
          </cell>
        </row>
        <row r="9618">
          <cell r="R9618" t="e">
            <v>#N/A</v>
          </cell>
        </row>
        <row r="9619">
          <cell r="R9619" t="e">
            <v>#N/A</v>
          </cell>
        </row>
        <row r="9620">
          <cell r="R9620" t="e">
            <v>#N/A</v>
          </cell>
        </row>
        <row r="9621">
          <cell r="R9621" t="e">
            <v>#N/A</v>
          </cell>
        </row>
        <row r="9622">
          <cell r="R9622" t="e">
            <v>#N/A</v>
          </cell>
        </row>
        <row r="9623">
          <cell r="R9623" t="e">
            <v>#N/A</v>
          </cell>
        </row>
        <row r="9624">
          <cell r="R9624" t="e">
            <v>#N/A</v>
          </cell>
        </row>
        <row r="9625">
          <cell r="R9625" t="e">
            <v>#N/A</v>
          </cell>
        </row>
        <row r="9626">
          <cell r="R9626" t="e">
            <v>#N/A</v>
          </cell>
        </row>
        <row r="9627">
          <cell r="R9627" t="e">
            <v>#N/A</v>
          </cell>
        </row>
        <row r="9628">
          <cell r="R9628" t="e">
            <v>#N/A</v>
          </cell>
        </row>
        <row r="9629">
          <cell r="R9629" t="e">
            <v>#N/A</v>
          </cell>
        </row>
        <row r="9630">
          <cell r="R9630" t="e">
            <v>#N/A</v>
          </cell>
        </row>
        <row r="9631">
          <cell r="R9631" t="e">
            <v>#N/A</v>
          </cell>
        </row>
        <row r="9632">
          <cell r="R9632" t="e">
            <v>#N/A</v>
          </cell>
        </row>
        <row r="9660">
          <cell r="M9660">
            <v>0</v>
          </cell>
          <cell r="N9660">
            <v>0</v>
          </cell>
        </row>
        <row r="9678">
          <cell r="I9678" t="str">
            <v>O.E. 12.1</v>
          </cell>
          <cell r="J9678" t="str">
            <v>Suministro e instalación Panel 1  Sotano 1 principal  sistema de deteccion de incendios según diseño</v>
          </cell>
          <cell r="K9678" t="str">
            <v>un</v>
          </cell>
          <cell r="L9678">
            <v>47380992</v>
          </cell>
          <cell r="M9678">
            <v>42692489.837199986</v>
          </cell>
          <cell r="N9678">
            <v>4423526</v>
          </cell>
          <cell r="O9678">
            <v>221176.30000000002</v>
          </cell>
          <cell r="P9678">
            <v>43800</v>
          </cell>
          <cell r="Q9678">
            <v>0</v>
          </cell>
          <cell r="R9678" t="e">
            <v>#N/A</v>
          </cell>
          <cell r="S9678">
            <v>8</v>
          </cell>
        </row>
        <row r="9681">
          <cell r="R9681" t="e">
            <v>#N/A</v>
          </cell>
        </row>
        <row r="9682">
          <cell r="R9682" t="e">
            <v>#N/A</v>
          </cell>
        </row>
        <row r="9683">
          <cell r="R9683" t="e">
            <v>#N/A</v>
          </cell>
        </row>
        <row r="9684">
          <cell r="R9684" t="e">
            <v>#N/A</v>
          </cell>
        </row>
        <row r="9685">
          <cell r="R9685" t="e">
            <v>#N/A</v>
          </cell>
        </row>
        <row r="9686">
          <cell r="R9686" t="e">
            <v>#N/A</v>
          </cell>
        </row>
        <row r="9687">
          <cell r="R9687" t="e">
            <v>#N/A</v>
          </cell>
        </row>
        <row r="9688">
          <cell r="R9688" t="e">
            <v>#N/A</v>
          </cell>
        </row>
        <row r="9689">
          <cell r="R9689" t="e">
            <v>#N/A</v>
          </cell>
        </row>
        <row r="9690">
          <cell r="R9690" t="e">
            <v>#N/A</v>
          </cell>
        </row>
        <row r="9691">
          <cell r="R9691" t="e">
            <v>#N/A</v>
          </cell>
        </row>
        <row r="9692">
          <cell r="R9692" t="e">
            <v>#N/A</v>
          </cell>
        </row>
        <row r="9693">
          <cell r="R9693" t="e">
            <v>#N/A</v>
          </cell>
        </row>
        <row r="9694">
          <cell r="R9694" t="e">
            <v>#N/A</v>
          </cell>
        </row>
        <row r="9695">
          <cell r="R9695" t="e">
            <v>#N/A</v>
          </cell>
        </row>
        <row r="9696">
          <cell r="R9696" t="e">
            <v>#N/A</v>
          </cell>
        </row>
        <row r="9730">
          <cell r="I9730">
            <v>0</v>
          </cell>
          <cell r="J9730">
            <v>0</v>
          </cell>
          <cell r="K9730">
            <v>0</v>
          </cell>
          <cell r="L9730">
            <v>0</v>
          </cell>
        </row>
        <row r="9747">
          <cell r="I9747" t="str">
            <v>O.E. 12.2</v>
          </cell>
          <cell r="J9747" t="str">
            <v>Suministro e instalación Panel 2  Piso 5 Transponder sistema de deteccion de incendios según diseño</v>
          </cell>
          <cell r="K9747" t="str">
            <v>un</v>
          </cell>
          <cell r="L9747">
            <v>24165672</v>
          </cell>
          <cell r="M9747">
            <v>21487145.535799999</v>
          </cell>
          <cell r="N9747">
            <v>2509263</v>
          </cell>
          <cell r="O9747">
            <v>125463.15000000001</v>
          </cell>
          <cell r="P9747">
            <v>43800</v>
          </cell>
          <cell r="Q9747">
            <v>0</v>
          </cell>
          <cell r="R9747" t="e">
            <v>#N/A</v>
          </cell>
          <cell r="S9747">
            <v>4</v>
          </cell>
        </row>
        <row r="9750">
          <cell r="R9750" t="e">
            <v>#N/A</v>
          </cell>
        </row>
        <row r="9751">
          <cell r="R9751" t="e">
            <v>#N/A</v>
          </cell>
        </row>
        <row r="9752">
          <cell r="R9752" t="e">
            <v>#N/A</v>
          </cell>
        </row>
        <row r="9753">
          <cell r="R9753" t="e">
            <v>#N/A</v>
          </cell>
        </row>
        <row r="9754">
          <cell r="R9754" t="e">
            <v>#N/A</v>
          </cell>
        </row>
        <row r="9755">
          <cell r="R9755" t="e">
            <v>#N/A</v>
          </cell>
        </row>
        <row r="9756">
          <cell r="R9756" t="e">
            <v>#N/A</v>
          </cell>
        </row>
        <row r="9757">
          <cell r="R9757" t="e">
            <v>#N/A</v>
          </cell>
        </row>
        <row r="9758">
          <cell r="R9758" t="e">
            <v>#N/A</v>
          </cell>
        </row>
        <row r="9759">
          <cell r="R9759" t="e">
            <v>#N/A</v>
          </cell>
        </row>
        <row r="9760">
          <cell r="R9760" t="e">
            <v>#N/A</v>
          </cell>
        </row>
        <row r="9761">
          <cell r="R9761" t="e">
            <v>#N/A</v>
          </cell>
        </row>
        <row r="9762">
          <cell r="R9762" t="e">
            <v>#N/A</v>
          </cell>
        </row>
        <row r="9790">
          <cell r="I9790">
            <v>0</v>
          </cell>
          <cell r="J9790">
            <v>0</v>
          </cell>
          <cell r="K9790">
            <v>0</v>
          </cell>
          <cell r="L9790">
            <v>0</v>
          </cell>
        </row>
        <row r="9807">
          <cell r="I9807" t="str">
            <v>O.E. 12.3</v>
          </cell>
          <cell r="J9807" t="str">
            <v>Suministro e instalación sSSD PHOTO SENSOR con base</v>
          </cell>
          <cell r="K9807" t="str">
            <v>un</v>
          </cell>
          <cell r="L9807">
            <v>271260</v>
          </cell>
          <cell r="M9807">
            <v>236740.26599999997</v>
          </cell>
          <cell r="N9807">
            <v>25866.535714285714</v>
          </cell>
          <cell r="O9807">
            <v>6150.4696428571424</v>
          </cell>
          <cell r="P9807">
            <v>2502.732</v>
          </cell>
          <cell r="Q9807">
            <v>0</v>
          </cell>
          <cell r="R9807" t="e">
            <v>#N/A</v>
          </cell>
          <cell r="S9807">
            <v>0.14285714285714285</v>
          </cell>
        </row>
        <row r="9810">
          <cell r="R9810" t="e">
            <v>#N/A</v>
          </cell>
        </row>
        <row r="9811">
          <cell r="R9811" t="e">
            <v>#N/A</v>
          </cell>
        </row>
        <row r="9812">
          <cell r="R9812" t="e">
            <v>#N/A</v>
          </cell>
        </row>
        <row r="9813">
          <cell r="R9813" t="e">
            <v>#N/A</v>
          </cell>
        </row>
        <row r="9814">
          <cell r="R9814" t="e">
            <v>#N/A</v>
          </cell>
        </row>
        <row r="9815">
          <cell r="R9815" t="e">
            <v>#N/A</v>
          </cell>
        </row>
        <row r="9816">
          <cell r="R9816" t="e">
            <v>#N/A</v>
          </cell>
        </row>
        <row r="9817">
          <cell r="R9817" t="e">
            <v>#N/A</v>
          </cell>
        </row>
        <row r="9818">
          <cell r="R9818" t="e">
            <v>#N/A</v>
          </cell>
        </row>
        <row r="9819">
          <cell r="R9819" t="e">
            <v>#N/A</v>
          </cell>
        </row>
        <row r="9820">
          <cell r="R9820" t="e">
            <v>#N/A</v>
          </cell>
        </row>
        <row r="9821">
          <cell r="R9821" t="e">
            <v>#N/A</v>
          </cell>
        </row>
        <row r="9822">
          <cell r="R9822" t="e">
            <v>#N/A</v>
          </cell>
        </row>
        <row r="9832">
          <cell r="M9832">
            <v>0</v>
          </cell>
          <cell r="N9832">
            <v>0</v>
          </cell>
        </row>
        <row r="9833">
          <cell r="M9833">
            <v>0</v>
          </cell>
          <cell r="N9833">
            <v>0</v>
          </cell>
        </row>
        <row r="9850">
          <cell r="I9850">
            <v>0</v>
          </cell>
          <cell r="J9850">
            <v>0</v>
          </cell>
          <cell r="K9850">
            <v>0</v>
          </cell>
          <cell r="L9850">
            <v>0</v>
          </cell>
        </row>
        <row r="9867">
          <cell r="I9867" t="str">
            <v>O.E. 12.4</v>
          </cell>
          <cell r="J9867" t="str">
            <v>Suministro e instalación SSD HEAT SENSOR con base</v>
          </cell>
          <cell r="K9867" t="str">
            <v>un</v>
          </cell>
          <cell r="L9867">
            <v>244956</v>
          </cell>
          <cell r="M9867">
            <v>210435.79199999996</v>
          </cell>
          <cell r="N9867">
            <v>25866.535714285714</v>
          </cell>
          <cell r="O9867">
            <v>6150.4696428571424</v>
          </cell>
          <cell r="P9867">
            <v>2502.732</v>
          </cell>
          <cell r="Q9867">
            <v>0</v>
          </cell>
          <cell r="R9867" t="e">
            <v>#N/A</v>
          </cell>
          <cell r="S9867">
            <v>0.14285714285714285</v>
          </cell>
        </row>
        <row r="9870">
          <cell r="R9870" t="e">
            <v>#N/A</v>
          </cell>
        </row>
        <row r="9871">
          <cell r="R9871" t="e">
            <v>#N/A</v>
          </cell>
        </row>
        <row r="9872">
          <cell r="R9872" t="e">
            <v>#N/A</v>
          </cell>
        </row>
        <row r="9873">
          <cell r="R9873" t="e">
            <v>#N/A</v>
          </cell>
        </row>
        <row r="9874">
          <cell r="R9874" t="e">
            <v>#N/A</v>
          </cell>
        </row>
        <row r="9875">
          <cell r="R9875" t="e">
            <v>#N/A</v>
          </cell>
        </row>
        <row r="9876">
          <cell r="R9876" t="e">
            <v>#N/A</v>
          </cell>
        </row>
        <row r="9877">
          <cell r="R9877" t="e">
            <v>#N/A</v>
          </cell>
        </row>
        <row r="9878">
          <cell r="R9878" t="e">
            <v>#N/A</v>
          </cell>
        </row>
        <row r="9879">
          <cell r="R9879" t="e">
            <v>#N/A</v>
          </cell>
        </row>
        <row r="9880">
          <cell r="R9880" t="e">
            <v>#N/A</v>
          </cell>
        </row>
        <row r="9881">
          <cell r="R9881" t="e">
            <v>#N/A</v>
          </cell>
        </row>
        <row r="9882">
          <cell r="R9882" t="e">
            <v>#N/A</v>
          </cell>
        </row>
        <row r="9892">
          <cell r="M9892">
            <v>0</v>
          </cell>
          <cell r="N9892">
            <v>0</v>
          </cell>
        </row>
        <row r="9893">
          <cell r="M9893">
            <v>0</v>
          </cell>
          <cell r="N9893">
            <v>0</v>
          </cell>
        </row>
        <row r="9910">
          <cell r="I9910">
            <v>0</v>
          </cell>
          <cell r="J9910">
            <v>0</v>
          </cell>
          <cell r="K9910">
            <v>0</v>
          </cell>
          <cell r="L9910">
            <v>0</v>
          </cell>
        </row>
        <row r="9927">
          <cell r="I9927" t="str">
            <v>O.E. 12.5</v>
          </cell>
          <cell r="J9927" t="str">
            <v>Suministro e instalación STATION-LED, DA PUSH ADDR</v>
          </cell>
          <cell r="K9927" t="str">
            <v>un</v>
          </cell>
          <cell r="L9927">
            <v>260653</v>
          </cell>
          <cell r="M9927">
            <v>220126.91399999999</v>
          </cell>
          <cell r="N9927">
            <v>36213.15</v>
          </cell>
          <cell r="O9927">
            <v>1810.6575000000003</v>
          </cell>
          <cell r="P9927">
            <v>2502.732</v>
          </cell>
          <cell r="Q9927">
            <v>0</v>
          </cell>
          <cell r="R9927" t="e">
            <v>#N/A</v>
          </cell>
          <cell r="S9927">
            <v>0.2</v>
          </cell>
        </row>
        <row r="9930">
          <cell r="R9930" t="e">
            <v>#N/A</v>
          </cell>
        </row>
        <row r="9931">
          <cell r="R9931" t="e">
            <v>#N/A</v>
          </cell>
        </row>
        <row r="9932">
          <cell r="R9932" t="e">
            <v>#N/A</v>
          </cell>
        </row>
        <row r="9933">
          <cell r="R9933" t="e">
            <v>#N/A</v>
          </cell>
        </row>
        <row r="9934">
          <cell r="R9934" t="e">
            <v>#N/A</v>
          </cell>
        </row>
        <row r="9935">
          <cell r="R9935" t="e">
            <v>#N/A</v>
          </cell>
        </row>
        <row r="9936">
          <cell r="R9936" t="e">
            <v>#N/A</v>
          </cell>
        </row>
        <row r="9937">
          <cell r="R9937" t="e">
            <v>#N/A</v>
          </cell>
        </row>
        <row r="9938">
          <cell r="R9938" t="e">
            <v>#N/A</v>
          </cell>
        </row>
        <row r="9939">
          <cell r="R9939" t="e">
            <v>#N/A</v>
          </cell>
        </row>
        <row r="9940">
          <cell r="R9940" t="e">
            <v>#N/A</v>
          </cell>
        </row>
        <row r="9941">
          <cell r="R9941" t="e">
            <v>#N/A</v>
          </cell>
        </row>
        <row r="9942">
          <cell r="R9942" t="e">
            <v>#N/A</v>
          </cell>
        </row>
        <row r="9970">
          <cell r="I9970">
            <v>0</v>
          </cell>
          <cell r="J9970">
            <v>0</v>
          </cell>
          <cell r="K9970">
            <v>0</v>
          </cell>
          <cell r="L9970">
            <v>0</v>
          </cell>
        </row>
        <row r="9987">
          <cell r="I9987" t="str">
            <v>O.E. 12.6</v>
          </cell>
          <cell r="J9987" t="str">
            <v>Suministro e instalación IAM SUPERVISED IDNET</v>
          </cell>
          <cell r="K9987" t="str">
            <v>un</v>
          </cell>
          <cell r="L9987">
            <v>199876</v>
          </cell>
          <cell r="M9987">
            <v>130137.92399999998</v>
          </cell>
          <cell r="N9987">
            <v>54319.724999999999</v>
          </cell>
          <cell r="O9987">
            <v>12915.98625</v>
          </cell>
          <cell r="P9987">
            <v>2502.732</v>
          </cell>
          <cell r="Q9987">
            <v>0</v>
          </cell>
          <cell r="R9987" t="e">
            <v>#N/A</v>
          </cell>
          <cell r="S9987">
            <v>0.3</v>
          </cell>
        </row>
        <row r="9990">
          <cell r="R9990" t="e">
            <v>#N/A</v>
          </cell>
        </row>
        <row r="9991">
          <cell r="R9991" t="e">
            <v>#N/A</v>
          </cell>
        </row>
        <row r="9992">
          <cell r="R9992" t="e">
            <v>#N/A</v>
          </cell>
        </row>
        <row r="9993">
          <cell r="R9993" t="e">
            <v>#N/A</v>
          </cell>
        </row>
        <row r="9994">
          <cell r="R9994" t="e">
            <v>#N/A</v>
          </cell>
        </row>
        <row r="9995">
          <cell r="R9995" t="e">
            <v>#N/A</v>
          </cell>
        </row>
        <row r="9996">
          <cell r="R9996" t="e">
            <v>#N/A</v>
          </cell>
        </row>
        <row r="9997">
          <cell r="R9997" t="e">
            <v>#N/A</v>
          </cell>
        </row>
        <row r="9998">
          <cell r="R9998" t="e">
            <v>#N/A</v>
          </cell>
        </row>
        <row r="9999">
          <cell r="R9999" t="e">
            <v>#N/A</v>
          </cell>
        </row>
        <row r="10000">
          <cell r="R10000" t="e">
            <v>#N/A</v>
          </cell>
        </row>
        <row r="10001">
          <cell r="R10001" t="e">
            <v>#N/A</v>
          </cell>
        </row>
        <row r="10002">
          <cell r="R10002" t="e">
            <v>#N/A</v>
          </cell>
        </row>
        <row r="10012">
          <cell r="M10012">
            <v>0</v>
          </cell>
          <cell r="N10012">
            <v>0</v>
          </cell>
        </row>
        <row r="10013">
          <cell r="M10013">
            <v>0</v>
          </cell>
          <cell r="N10013">
            <v>0</v>
          </cell>
        </row>
        <row r="10030">
          <cell r="I10030">
            <v>0</v>
          </cell>
          <cell r="J10030">
            <v>0</v>
          </cell>
          <cell r="K10030">
            <v>0</v>
          </cell>
          <cell r="L10030">
            <v>0</v>
          </cell>
        </row>
        <row r="10047">
          <cell r="I10047" t="str">
            <v>O.E. 12.7</v>
          </cell>
          <cell r="J10047" t="str">
            <v>Suministro e instalación IAM RELAY, IDNET</v>
          </cell>
          <cell r="K10047" t="str">
            <v>un</v>
          </cell>
          <cell r="L10047">
            <v>262638</v>
          </cell>
          <cell r="M10047">
            <v>192899.476</v>
          </cell>
          <cell r="N10047">
            <v>54319.724999999999</v>
          </cell>
          <cell r="O10047">
            <v>12915.98625</v>
          </cell>
          <cell r="P10047">
            <v>2502.732</v>
          </cell>
          <cell r="Q10047">
            <v>0</v>
          </cell>
          <cell r="R10047" t="e">
            <v>#N/A</v>
          </cell>
          <cell r="S10047">
            <v>0.3</v>
          </cell>
        </row>
        <row r="10050">
          <cell r="R10050" t="e">
            <v>#N/A</v>
          </cell>
        </row>
        <row r="10051">
          <cell r="R10051" t="e">
            <v>#N/A</v>
          </cell>
        </row>
        <row r="10052">
          <cell r="R10052" t="e">
            <v>#N/A</v>
          </cell>
        </row>
        <row r="10053">
          <cell r="R10053" t="e">
            <v>#N/A</v>
          </cell>
        </row>
        <row r="10054">
          <cell r="R10054" t="e">
            <v>#N/A</v>
          </cell>
        </row>
        <row r="10055">
          <cell r="R10055" t="e">
            <v>#N/A</v>
          </cell>
        </row>
        <row r="10056">
          <cell r="R10056" t="e">
            <v>#N/A</v>
          </cell>
        </row>
        <row r="10057">
          <cell r="R10057" t="e">
            <v>#N/A</v>
          </cell>
        </row>
        <row r="10058">
          <cell r="R10058" t="e">
            <v>#N/A</v>
          </cell>
        </row>
        <row r="10059">
          <cell r="R10059" t="e">
            <v>#N/A</v>
          </cell>
        </row>
        <row r="10060">
          <cell r="R10060" t="e">
            <v>#N/A</v>
          </cell>
        </row>
        <row r="10061">
          <cell r="R10061" t="e">
            <v>#N/A</v>
          </cell>
        </row>
        <row r="10062">
          <cell r="R10062" t="e">
            <v>#N/A</v>
          </cell>
        </row>
        <row r="10072">
          <cell r="M10072">
            <v>0</v>
          </cell>
          <cell r="N10072">
            <v>0</v>
          </cell>
        </row>
        <row r="10073">
          <cell r="M10073">
            <v>0</v>
          </cell>
          <cell r="N10073">
            <v>0</v>
          </cell>
        </row>
        <row r="10090">
          <cell r="I10090">
            <v>0</v>
          </cell>
          <cell r="J10090">
            <v>0</v>
          </cell>
          <cell r="K10090">
            <v>0</v>
          </cell>
          <cell r="L10090">
            <v>0</v>
          </cell>
        </row>
        <row r="10107">
          <cell r="I10107" t="str">
            <v>O.E. 12.8</v>
          </cell>
          <cell r="J10107" t="str">
            <v>Suministro e instalación ADDRESSABLE IDNET 2 ISOLATOR</v>
          </cell>
          <cell r="K10107" t="str">
            <v>un</v>
          </cell>
          <cell r="L10107">
            <v>299556</v>
          </cell>
          <cell r="M10107">
            <v>229818.03599999999</v>
          </cell>
          <cell r="N10107">
            <v>54319.724999999999</v>
          </cell>
          <cell r="O10107">
            <v>12915.98625</v>
          </cell>
          <cell r="P10107">
            <v>2502.732</v>
          </cell>
          <cell r="Q10107">
            <v>0</v>
          </cell>
          <cell r="R10107" t="e">
            <v>#N/A</v>
          </cell>
          <cell r="S10107">
            <v>0.3</v>
          </cell>
        </row>
        <row r="10110">
          <cell r="R10110" t="e">
            <v>#N/A</v>
          </cell>
        </row>
        <row r="10111">
          <cell r="R10111" t="e">
            <v>#N/A</v>
          </cell>
        </row>
        <row r="10112">
          <cell r="R10112" t="e">
            <v>#N/A</v>
          </cell>
        </row>
        <row r="10113">
          <cell r="R10113" t="e">
            <v>#N/A</v>
          </cell>
        </row>
        <row r="10114">
          <cell r="R10114" t="e">
            <v>#N/A</v>
          </cell>
        </row>
        <row r="10115">
          <cell r="R10115" t="e">
            <v>#N/A</v>
          </cell>
        </row>
        <row r="10116">
          <cell r="R10116" t="e">
            <v>#N/A</v>
          </cell>
        </row>
        <row r="10117">
          <cell r="R10117" t="e">
            <v>#N/A</v>
          </cell>
        </row>
        <row r="10118">
          <cell r="R10118" t="e">
            <v>#N/A</v>
          </cell>
        </row>
        <row r="10119">
          <cell r="R10119" t="e">
            <v>#N/A</v>
          </cell>
        </row>
        <row r="10120">
          <cell r="R10120" t="e">
            <v>#N/A</v>
          </cell>
        </row>
        <row r="10121">
          <cell r="R10121" t="e">
            <v>#N/A</v>
          </cell>
        </row>
        <row r="10122">
          <cell r="R10122" t="e">
            <v>#N/A</v>
          </cell>
        </row>
        <row r="10132">
          <cell r="M10132">
            <v>0</v>
          </cell>
          <cell r="N10132">
            <v>0</v>
          </cell>
        </row>
        <row r="10133">
          <cell r="M10133">
            <v>0</v>
          </cell>
          <cell r="N10133">
            <v>0</v>
          </cell>
        </row>
        <row r="10150">
          <cell r="I10150">
            <v>0</v>
          </cell>
          <cell r="J10150">
            <v>0</v>
          </cell>
          <cell r="K10150">
            <v>0</v>
          </cell>
          <cell r="L10150">
            <v>0</v>
          </cell>
        </row>
        <row r="10167">
          <cell r="I10167" t="str">
            <v>O.E. 12.9</v>
          </cell>
          <cell r="J10167" t="str">
            <v>Suministro e instalación DUCT SENSOR HOUSING</v>
          </cell>
          <cell r="K10167" t="str">
            <v>un</v>
          </cell>
          <cell r="L10167">
            <v>709352</v>
          </cell>
          <cell r="M10167">
            <v>639614.05199999991</v>
          </cell>
          <cell r="N10167">
            <v>54319.724999999999</v>
          </cell>
          <cell r="O10167">
            <v>12915.98625</v>
          </cell>
          <cell r="P10167">
            <v>2502.732</v>
          </cell>
          <cell r="Q10167">
            <v>0</v>
          </cell>
          <cell r="R10167" t="e">
            <v>#N/A</v>
          </cell>
          <cell r="S10167">
            <v>0.3</v>
          </cell>
        </row>
        <row r="10170">
          <cell r="R10170" t="e">
            <v>#N/A</v>
          </cell>
        </row>
        <row r="10171">
          <cell r="R10171" t="e">
            <v>#N/A</v>
          </cell>
        </row>
        <row r="10172">
          <cell r="R10172" t="e">
            <v>#N/A</v>
          </cell>
        </row>
        <row r="10173">
          <cell r="R10173" t="e">
            <v>#N/A</v>
          </cell>
        </row>
        <row r="10174">
          <cell r="R10174" t="e">
            <v>#N/A</v>
          </cell>
        </row>
        <row r="10175">
          <cell r="R10175" t="e">
            <v>#N/A</v>
          </cell>
        </row>
        <row r="10176">
          <cell r="R10176" t="e">
            <v>#N/A</v>
          </cell>
        </row>
        <row r="10177">
          <cell r="R10177" t="e">
            <v>#N/A</v>
          </cell>
        </row>
        <row r="10178">
          <cell r="R10178" t="e">
            <v>#N/A</v>
          </cell>
        </row>
        <row r="10179">
          <cell r="R10179" t="e">
            <v>#N/A</v>
          </cell>
        </row>
        <row r="10180">
          <cell r="R10180" t="e">
            <v>#N/A</v>
          </cell>
        </row>
        <row r="10181">
          <cell r="R10181" t="e">
            <v>#N/A</v>
          </cell>
        </row>
        <row r="10182">
          <cell r="R10182" t="e">
            <v>#N/A</v>
          </cell>
        </row>
        <row r="10192">
          <cell r="M10192">
            <v>0</v>
          </cell>
          <cell r="N10192">
            <v>0</v>
          </cell>
        </row>
        <row r="10193">
          <cell r="M10193">
            <v>0</v>
          </cell>
          <cell r="N10193">
            <v>0</v>
          </cell>
        </row>
        <row r="10210">
          <cell r="I10210">
            <v>0</v>
          </cell>
          <cell r="J10210">
            <v>0</v>
          </cell>
          <cell r="K10210">
            <v>0</v>
          </cell>
          <cell r="L10210">
            <v>0</v>
          </cell>
        </row>
        <row r="10227">
          <cell r="I10227" t="str">
            <v>O.E. 12.10</v>
          </cell>
          <cell r="J10227" t="str">
            <v>Suministro e instalación REMOTE TEST STA RED LED KEY SW</v>
          </cell>
          <cell r="K10227" t="str">
            <v>un</v>
          </cell>
          <cell r="L10227">
            <v>175418</v>
          </cell>
          <cell r="M10227">
            <v>105679.378</v>
          </cell>
          <cell r="N10227">
            <v>54319.724999999999</v>
          </cell>
          <cell r="O10227">
            <v>12915.98625</v>
          </cell>
          <cell r="P10227">
            <v>2502.732</v>
          </cell>
          <cell r="Q10227">
            <v>0</v>
          </cell>
          <cell r="R10227" t="e">
            <v>#N/A</v>
          </cell>
          <cell r="S10227">
            <v>0.3</v>
          </cell>
        </row>
        <row r="10230">
          <cell r="R10230" t="e">
            <v>#N/A</v>
          </cell>
        </row>
        <row r="10231">
          <cell r="R10231" t="e">
            <v>#N/A</v>
          </cell>
        </row>
        <row r="10232">
          <cell r="R10232" t="e">
            <v>#N/A</v>
          </cell>
        </row>
        <row r="10233">
          <cell r="R10233" t="e">
            <v>#N/A</v>
          </cell>
        </row>
        <row r="10234">
          <cell r="R10234" t="e">
            <v>#N/A</v>
          </cell>
        </row>
        <row r="10235">
          <cell r="R10235" t="e">
            <v>#N/A</v>
          </cell>
        </row>
        <row r="10236">
          <cell r="R10236" t="e">
            <v>#N/A</v>
          </cell>
        </row>
        <row r="10237">
          <cell r="R10237" t="e">
            <v>#N/A</v>
          </cell>
        </row>
        <row r="10238">
          <cell r="R10238" t="e">
            <v>#N/A</v>
          </cell>
        </row>
        <row r="10239">
          <cell r="R10239" t="e">
            <v>#N/A</v>
          </cell>
        </row>
        <row r="10240">
          <cell r="R10240" t="e">
            <v>#N/A</v>
          </cell>
        </row>
        <row r="10241">
          <cell r="R10241" t="e">
            <v>#N/A</v>
          </cell>
        </row>
        <row r="10242">
          <cell r="R10242" t="e">
            <v>#N/A</v>
          </cell>
        </row>
        <row r="10252">
          <cell r="M10252">
            <v>0</v>
          </cell>
          <cell r="N10252">
            <v>0</v>
          </cell>
        </row>
        <row r="10253">
          <cell r="M10253">
            <v>0</v>
          </cell>
          <cell r="N10253">
            <v>0</v>
          </cell>
        </row>
        <row r="10270">
          <cell r="I10270">
            <v>0</v>
          </cell>
          <cell r="J10270">
            <v>0</v>
          </cell>
          <cell r="K10270">
            <v>0</v>
          </cell>
          <cell r="L10270">
            <v>0</v>
          </cell>
        </row>
        <row r="10287">
          <cell r="I10287" t="str">
            <v>O.E. 12.11</v>
          </cell>
          <cell r="J10287" t="str">
            <v>Suministro e instalación 4098-9858 SAMPLING TUBE 97IN</v>
          </cell>
          <cell r="K10287" t="str">
            <v>un</v>
          </cell>
          <cell r="L10287">
            <v>213259</v>
          </cell>
          <cell r="M10287">
            <v>143520.902</v>
          </cell>
          <cell r="N10287">
            <v>54319.724999999999</v>
          </cell>
          <cell r="O10287">
            <v>12915.98625</v>
          </cell>
          <cell r="P10287">
            <v>2502.732</v>
          </cell>
          <cell r="Q10287">
            <v>0</v>
          </cell>
          <cell r="R10287" t="e">
            <v>#N/A</v>
          </cell>
          <cell r="S10287">
            <v>0.3</v>
          </cell>
        </row>
        <row r="10290">
          <cell r="R10290" t="e">
            <v>#N/A</v>
          </cell>
        </row>
        <row r="10291">
          <cell r="R10291" t="e">
            <v>#N/A</v>
          </cell>
        </row>
        <row r="10292">
          <cell r="R10292" t="e">
            <v>#N/A</v>
          </cell>
        </row>
        <row r="10293">
          <cell r="R10293" t="e">
            <v>#N/A</v>
          </cell>
        </row>
        <row r="10294">
          <cell r="R10294" t="e">
            <v>#N/A</v>
          </cell>
        </row>
        <row r="10295">
          <cell r="R10295" t="e">
            <v>#N/A</v>
          </cell>
        </row>
        <row r="10296">
          <cell r="R10296" t="e">
            <v>#N/A</v>
          </cell>
        </row>
        <row r="10297">
          <cell r="R10297" t="e">
            <v>#N/A</v>
          </cell>
        </row>
        <row r="10298">
          <cell r="R10298" t="e">
            <v>#N/A</v>
          </cell>
        </row>
        <row r="10299">
          <cell r="R10299" t="e">
            <v>#N/A</v>
          </cell>
        </row>
        <row r="10300">
          <cell r="R10300" t="e">
            <v>#N/A</v>
          </cell>
        </row>
        <row r="10301">
          <cell r="R10301" t="e">
            <v>#N/A</v>
          </cell>
        </row>
        <row r="10302">
          <cell r="R10302" t="e">
            <v>#N/A</v>
          </cell>
        </row>
        <row r="10312">
          <cell r="M10312">
            <v>0</v>
          </cell>
          <cell r="N10312">
            <v>0</v>
          </cell>
        </row>
        <row r="10313">
          <cell r="M10313">
            <v>0</v>
          </cell>
          <cell r="N10313">
            <v>0</v>
          </cell>
        </row>
        <row r="10330">
          <cell r="I10330">
            <v>0</v>
          </cell>
          <cell r="J10330">
            <v>0</v>
          </cell>
          <cell r="K10330">
            <v>0</v>
          </cell>
          <cell r="L10330">
            <v>0</v>
          </cell>
        </row>
        <row r="10347">
          <cell r="I10347" t="str">
            <v>O.E. 12.12</v>
          </cell>
          <cell r="J10347" t="str">
            <v>Suministro e instalación CO DETECTOR W/TEST FEATURE</v>
          </cell>
          <cell r="K10347" t="str">
            <v>un</v>
          </cell>
          <cell r="L10347">
            <v>756424</v>
          </cell>
          <cell r="M10347">
            <v>686685.21600000001</v>
          </cell>
          <cell r="N10347">
            <v>54319.724999999999</v>
          </cell>
          <cell r="O10347">
            <v>12915.98625</v>
          </cell>
          <cell r="P10347">
            <v>2502.732</v>
          </cell>
          <cell r="Q10347">
            <v>0</v>
          </cell>
          <cell r="R10347" t="e">
            <v>#N/A</v>
          </cell>
          <cell r="S10347">
            <v>0.3</v>
          </cell>
        </row>
        <row r="10350">
          <cell r="R10350" t="e">
            <v>#N/A</v>
          </cell>
        </row>
        <row r="10351">
          <cell r="R10351" t="e">
            <v>#N/A</v>
          </cell>
        </row>
        <row r="10352">
          <cell r="R10352" t="e">
            <v>#N/A</v>
          </cell>
        </row>
        <row r="10353">
          <cell r="R10353" t="e">
            <v>#N/A</v>
          </cell>
        </row>
        <row r="10354">
          <cell r="R10354" t="e">
            <v>#N/A</v>
          </cell>
        </row>
        <row r="10355">
          <cell r="R10355" t="e">
            <v>#N/A</v>
          </cell>
        </row>
        <row r="10356">
          <cell r="R10356" t="e">
            <v>#N/A</v>
          </cell>
        </row>
        <row r="10357">
          <cell r="R10357" t="e">
            <v>#N/A</v>
          </cell>
        </row>
        <row r="10358">
          <cell r="R10358" t="e">
            <v>#N/A</v>
          </cell>
        </row>
        <row r="10359">
          <cell r="R10359" t="e">
            <v>#N/A</v>
          </cell>
        </row>
        <row r="10360">
          <cell r="R10360" t="e">
            <v>#N/A</v>
          </cell>
        </row>
        <row r="10361">
          <cell r="R10361" t="e">
            <v>#N/A</v>
          </cell>
        </row>
        <row r="10362">
          <cell r="R10362" t="e">
            <v>#N/A</v>
          </cell>
        </row>
        <row r="10372">
          <cell r="M10372">
            <v>0</v>
          </cell>
          <cell r="N10372">
            <v>0</v>
          </cell>
        </row>
        <row r="10373">
          <cell r="M10373">
            <v>0</v>
          </cell>
          <cell r="N10373">
            <v>0</v>
          </cell>
        </row>
        <row r="10390">
          <cell r="I10390">
            <v>0</v>
          </cell>
          <cell r="J10390">
            <v>0</v>
          </cell>
          <cell r="K10390">
            <v>0</v>
          </cell>
          <cell r="L10390">
            <v>0</v>
          </cell>
        </row>
        <row r="10407">
          <cell r="I10407" t="str">
            <v>O.E. 12.13</v>
          </cell>
          <cell r="J10407" t="str">
            <v>Suministro e instalación SPKR/VIS APPL ONLY WALL STA RED LED KEY SW</v>
          </cell>
          <cell r="K10407" t="str">
            <v>un</v>
          </cell>
          <cell r="L10407">
            <v>636438</v>
          </cell>
          <cell r="M10407">
            <v>566699.89599999995</v>
          </cell>
          <cell r="N10407">
            <v>54319.724999999999</v>
          </cell>
          <cell r="O10407">
            <v>12915.98625</v>
          </cell>
          <cell r="P10407">
            <v>2502.732</v>
          </cell>
          <cell r="Q10407">
            <v>0</v>
          </cell>
          <cell r="R10407" t="e">
            <v>#N/A</v>
          </cell>
          <cell r="S10407">
            <v>0.3</v>
          </cell>
        </row>
        <row r="10410">
          <cell r="R10410" t="e">
            <v>#N/A</v>
          </cell>
        </row>
        <row r="10411">
          <cell r="R10411" t="e">
            <v>#N/A</v>
          </cell>
        </row>
        <row r="10412">
          <cell r="R10412" t="e">
            <v>#N/A</v>
          </cell>
        </row>
        <row r="10413">
          <cell r="R10413" t="e">
            <v>#N/A</v>
          </cell>
        </row>
        <row r="10414">
          <cell r="R10414" t="e">
            <v>#N/A</v>
          </cell>
        </row>
        <row r="10415">
          <cell r="R10415" t="e">
            <v>#N/A</v>
          </cell>
        </row>
        <row r="10416">
          <cell r="R10416" t="e">
            <v>#N/A</v>
          </cell>
        </row>
        <row r="10417">
          <cell r="R10417" t="e">
            <v>#N/A</v>
          </cell>
        </row>
        <row r="10418">
          <cell r="R10418" t="e">
            <v>#N/A</v>
          </cell>
        </row>
        <row r="10419">
          <cell r="R10419" t="e">
            <v>#N/A</v>
          </cell>
        </row>
        <row r="10420">
          <cell r="R10420" t="e">
            <v>#N/A</v>
          </cell>
        </row>
        <row r="10421">
          <cell r="R10421" t="e">
            <v>#N/A</v>
          </cell>
        </row>
        <row r="10422">
          <cell r="R10422" t="e">
            <v>#N/A</v>
          </cell>
        </row>
        <row r="10432">
          <cell r="M10432">
            <v>0</v>
          </cell>
          <cell r="N10432">
            <v>0</v>
          </cell>
        </row>
        <row r="10433">
          <cell r="M10433">
            <v>0</v>
          </cell>
          <cell r="N10433">
            <v>0</v>
          </cell>
        </row>
        <row r="10450">
          <cell r="I10450">
            <v>0</v>
          </cell>
          <cell r="J10450">
            <v>0</v>
          </cell>
          <cell r="K10450">
            <v>0</v>
          </cell>
          <cell r="L10450">
            <v>0</v>
          </cell>
        </row>
        <row r="10467">
          <cell r="I10467" t="str">
            <v>O.E. 12.14</v>
          </cell>
          <cell r="J10467" t="str">
            <v>Suministro e instalación SV COVER WALL RED FIRE SW</v>
          </cell>
          <cell r="K10467" t="str">
            <v>un</v>
          </cell>
          <cell r="L10467">
            <v>78368</v>
          </cell>
          <cell r="M10467">
            <v>37841.523999999998</v>
          </cell>
          <cell r="N10467">
            <v>36213.15</v>
          </cell>
          <cell r="O10467">
            <v>1810.6575000000003</v>
          </cell>
          <cell r="P10467">
            <v>2502.732</v>
          </cell>
          <cell r="Q10467">
            <v>0</v>
          </cell>
          <cell r="R10467" t="e">
            <v>#N/A</v>
          </cell>
          <cell r="S10467">
            <v>0.2</v>
          </cell>
        </row>
        <row r="10470">
          <cell r="R10470" t="e">
            <v>#N/A</v>
          </cell>
        </row>
        <row r="10471">
          <cell r="R10471" t="e">
            <v>#N/A</v>
          </cell>
        </row>
        <row r="10472">
          <cell r="R10472" t="e">
            <v>#N/A</v>
          </cell>
        </row>
        <row r="10473">
          <cell r="R10473" t="e">
            <v>#N/A</v>
          </cell>
        </row>
        <row r="10474">
          <cell r="R10474" t="e">
            <v>#N/A</v>
          </cell>
        </row>
        <row r="10475">
          <cell r="R10475" t="e">
            <v>#N/A</v>
          </cell>
        </row>
        <row r="10476">
          <cell r="R10476" t="e">
            <v>#N/A</v>
          </cell>
        </row>
        <row r="10477">
          <cell r="R10477" t="e">
            <v>#N/A</v>
          </cell>
        </row>
        <row r="10478">
          <cell r="R10478" t="e">
            <v>#N/A</v>
          </cell>
        </row>
        <row r="10479">
          <cell r="R10479" t="e">
            <v>#N/A</v>
          </cell>
        </row>
        <row r="10480">
          <cell r="R10480" t="e">
            <v>#N/A</v>
          </cell>
        </row>
        <row r="10481">
          <cell r="R10481" t="e">
            <v>#N/A</v>
          </cell>
        </row>
        <row r="10482">
          <cell r="R10482" t="e">
            <v>#N/A</v>
          </cell>
        </row>
        <row r="10510">
          <cell r="I10510">
            <v>0</v>
          </cell>
          <cell r="J10510">
            <v>0</v>
          </cell>
          <cell r="K10510">
            <v>0</v>
          </cell>
          <cell r="L10510">
            <v>0</v>
          </cell>
        </row>
        <row r="10527">
          <cell r="I10527" t="str">
            <v>O.E. 12.15</v>
          </cell>
          <cell r="J10527" t="str">
            <v>Suministro e instalación SV MOUNTING PLATE WALL RED</v>
          </cell>
          <cell r="K10527" t="str">
            <v>un</v>
          </cell>
          <cell r="L10527">
            <v>84707</v>
          </cell>
          <cell r="M10527">
            <v>37380.041999999994</v>
          </cell>
          <cell r="N10527">
            <v>36213.15</v>
          </cell>
          <cell r="O10527">
            <v>8610.6575000000012</v>
          </cell>
          <cell r="P10527">
            <v>2502.732</v>
          </cell>
          <cell r="Q10527">
            <v>0</v>
          </cell>
          <cell r="R10527" t="e">
            <v>#N/A</v>
          </cell>
          <cell r="S10527">
            <v>0.2</v>
          </cell>
        </row>
        <row r="10530">
          <cell r="R10530" t="e">
            <v>#N/A</v>
          </cell>
        </row>
        <row r="10531">
          <cell r="R10531" t="e">
            <v>#N/A</v>
          </cell>
        </row>
        <row r="10532">
          <cell r="R10532" t="e">
            <v>#N/A</v>
          </cell>
        </row>
        <row r="10533">
          <cell r="R10533" t="e">
            <v>#N/A</v>
          </cell>
        </row>
        <row r="10534">
          <cell r="R10534" t="e">
            <v>#N/A</v>
          </cell>
        </row>
        <row r="10535">
          <cell r="R10535" t="e">
            <v>#N/A</v>
          </cell>
        </row>
        <row r="10536">
          <cell r="R10536" t="e">
            <v>#N/A</v>
          </cell>
        </row>
        <row r="10537">
          <cell r="R10537" t="e">
            <v>#N/A</v>
          </cell>
        </row>
        <row r="10538">
          <cell r="R10538" t="e">
            <v>#N/A</v>
          </cell>
        </row>
        <row r="10539">
          <cell r="R10539" t="e">
            <v>#N/A</v>
          </cell>
        </row>
        <row r="10540">
          <cell r="R10540" t="e">
            <v>#N/A</v>
          </cell>
        </row>
        <row r="10541">
          <cell r="R10541" t="e">
            <v>#N/A</v>
          </cell>
        </row>
        <row r="10542">
          <cell r="R10542" t="e">
            <v>#N/A</v>
          </cell>
        </row>
        <row r="10552">
          <cell r="M10552">
            <v>0</v>
          </cell>
          <cell r="N10552">
            <v>0</v>
          </cell>
        </row>
        <row r="10553">
          <cell r="M10553">
            <v>0</v>
          </cell>
          <cell r="N10553">
            <v>0</v>
          </cell>
        </row>
        <row r="10570">
          <cell r="I10570">
            <v>0</v>
          </cell>
          <cell r="J10570">
            <v>0</v>
          </cell>
          <cell r="K10570">
            <v>0</v>
          </cell>
          <cell r="L10570">
            <v>0</v>
          </cell>
        </row>
        <row r="10587">
          <cell r="I10587" t="str">
            <v>O.E. 12.16</v>
          </cell>
          <cell r="J10587" t="str">
            <v>Suministro e instalación REMOTE PHONE JACK</v>
          </cell>
          <cell r="K10587" t="str">
            <v>un</v>
          </cell>
          <cell r="L10587">
            <v>132573</v>
          </cell>
          <cell r="M10587">
            <v>102910.486</v>
          </cell>
          <cell r="N10587">
            <v>25866.535714285714</v>
          </cell>
          <cell r="O10587">
            <v>1293.3267857142857</v>
          </cell>
          <cell r="P10587">
            <v>2502.732</v>
          </cell>
          <cell r="Q10587">
            <v>0</v>
          </cell>
          <cell r="R10587" t="e">
            <v>#N/A</v>
          </cell>
          <cell r="S10587">
            <v>0.14285714285714285</v>
          </cell>
        </row>
        <row r="10590">
          <cell r="R10590" t="e">
            <v>#N/A</v>
          </cell>
        </row>
        <row r="10591">
          <cell r="R10591" t="e">
            <v>#N/A</v>
          </cell>
        </row>
        <row r="10592">
          <cell r="R10592" t="e">
            <v>#N/A</v>
          </cell>
        </row>
        <row r="10593">
          <cell r="R10593" t="e">
            <v>#N/A</v>
          </cell>
        </row>
        <row r="10594">
          <cell r="R10594" t="e">
            <v>#N/A</v>
          </cell>
        </row>
        <row r="10595">
          <cell r="R10595" t="e">
            <v>#N/A</v>
          </cell>
        </row>
        <row r="10596">
          <cell r="R10596" t="e">
            <v>#N/A</v>
          </cell>
        </row>
        <row r="10597">
          <cell r="R10597" t="e">
            <v>#N/A</v>
          </cell>
        </row>
        <row r="10598">
          <cell r="R10598" t="e">
            <v>#N/A</v>
          </cell>
        </row>
        <row r="10599">
          <cell r="R10599" t="e">
            <v>#N/A</v>
          </cell>
        </row>
        <row r="10600">
          <cell r="R10600" t="e">
            <v>#N/A</v>
          </cell>
        </row>
        <row r="10601">
          <cell r="R10601" t="e">
            <v>#N/A</v>
          </cell>
        </row>
        <row r="10602">
          <cell r="R10602" t="e">
            <v>#N/A</v>
          </cell>
        </row>
        <row r="10630">
          <cell r="I10630">
            <v>0</v>
          </cell>
          <cell r="J10630">
            <v>0</v>
          </cell>
          <cell r="K10630">
            <v>0</v>
          </cell>
          <cell r="L10630">
            <v>0</v>
          </cell>
        </row>
        <row r="10647">
          <cell r="I10647" t="str">
            <v>O.E. 12.17</v>
          </cell>
          <cell r="J10647" t="str">
            <v>Suministro e instalación PLUGGABLE PHONE W/5FT CABLE</v>
          </cell>
          <cell r="K10647" t="str">
            <v>un</v>
          </cell>
          <cell r="L10647">
            <v>666390</v>
          </cell>
          <cell r="M10647">
            <v>654381.47600000002</v>
          </cell>
          <cell r="N10647">
            <v>9053.2875000000004</v>
          </cell>
          <cell r="O10647">
            <v>452.66437500000006</v>
          </cell>
          <cell r="P10647">
            <v>2502.732</v>
          </cell>
          <cell r="Q10647">
            <v>0</v>
          </cell>
          <cell r="R10647" t="e">
            <v>#N/A</v>
          </cell>
          <cell r="S10647">
            <v>0.05</v>
          </cell>
        </row>
        <row r="10650">
          <cell r="R10650" t="e">
            <v>#N/A</v>
          </cell>
        </row>
        <row r="10651">
          <cell r="R10651" t="e">
            <v>#N/A</v>
          </cell>
        </row>
        <row r="10652">
          <cell r="R10652" t="e">
            <v>#N/A</v>
          </cell>
        </row>
        <row r="10653">
          <cell r="R10653" t="e">
            <v>#N/A</v>
          </cell>
        </row>
        <row r="10654">
          <cell r="R10654" t="e">
            <v>#N/A</v>
          </cell>
        </row>
        <row r="10655">
          <cell r="R10655" t="e">
            <v>#N/A</v>
          </cell>
        </row>
        <row r="10656">
          <cell r="R10656" t="e">
            <v>#N/A</v>
          </cell>
        </row>
        <row r="10657">
          <cell r="R10657" t="e">
            <v>#N/A</v>
          </cell>
        </row>
        <row r="10658">
          <cell r="R10658" t="e">
            <v>#N/A</v>
          </cell>
        </row>
        <row r="10659">
          <cell r="R10659" t="e">
            <v>#N/A</v>
          </cell>
        </row>
        <row r="10660">
          <cell r="R10660" t="e">
            <v>#N/A</v>
          </cell>
        </row>
        <row r="10661">
          <cell r="R10661" t="e">
            <v>#N/A</v>
          </cell>
        </row>
        <row r="10662">
          <cell r="R10662" t="e">
            <v>#N/A</v>
          </cell>
        </row>
        <row r="10690">
          <cell r="I10690">
            <v>0</v>
          </cell>
          <cell r="J10690">
            <v>0</v>
          </cell>
          <cell r="K10690">
            <v>0</v>
          </cell>
          <cell r="L10690">
            <v>0</v>
          </cell>
        </row>
        <row r="10707">
          <cell r="I10707" t="str">
            <v>O.E. 12.18</v>
          </cell>
          <cell r="J10707" t="str">
            <v>Suministro e instalación LCD ANNUNCIATOR</v>
          </cell>
          <cell r="K10707" t="str">
            <v>un</v>
          </cell>
          <cell r="L10707">
            <v>1937952</v>
          </cell>
          <cell r="M10707">
            <v>1840390.216</v>
          </cell>
          <cell r="N10707">
            <v>90532.875</v>
          </cell>
          <cell r="O10707">
            <v>4526.6437500000002</v>
          </cell>
          <cell r="P10707">
            <v>2502.732</v>
          </cell>
          <cell r="Q10707">
            <v>0</v>
          </cell>
          <cell r="R10707" t="e">
            <v>#N/A</v>
          </cell>
          <cell r="S10707">
            <v>0.5</v>
          </cell>
        </row>
        <row r="10710">
          <cell r="R10710" t="e">
            <v>#N/A</v>
          </cell>
        </row>
        <row r="10711">
          <cell r="R10711" t="e">
            <v>#N/A</v>
          </cell>
        </row>
        <row r="10712">
          <cell r="R10712" t="e">
            <v>#N/A</v>
          </cell>
        </row>
        <row r="10713">
          <cell r="R10713" t="e">
            <v>#N/A</v>
          </cell>
        </row>
        <row r="10714">
          <cell r="R10714" t="e">
            <v>#N/A</v>
          </cell>
        </row>
        <row r="10715">
          <cell r="R10715" t="e">
            <v>#N/A</v>
          </cell>
        </row>
        <row r="10716">
          <cell r="R10716" t="e">
            <v>#N/A</v>
          </cell>
        </row>
        <row r="10717">
          <cell r="R10717" t="e">
            <v>#N/A</v>
          </cell>
        </row>
        <row r="10718">
          <cell r="R10718" t="e">
            <v>#N/A</v>
          </cell>
        </row>
        <row r="10719">
          <cell r="R10719" t="e">
            <v>#N/A</v>
          </cell>
        </row>
        <row r="10720">
          <cell r="R10720" t="e">
            <v>#N/A</v>
          </cell>
        </row>
        <row r="10721">
          <cell r="R10721" t="e">
            <v>#N/A</v>
          </cell>
        </row>
        <row r="10722">
          <cell r="R10722" t="e">
            <v>#N/A</v>
          </cell>
        </row>
        <row r="10732">
          <cell r="M10732">
            <v>0</v>
          </cell>
          <cell r="N10732">
            <v>0</v>
          </cell>
        </row>
        <row r="10733">
          <cell r="M10733">
            <v>0</v>
          </cell>
          <cell r="N10733">
            <v>0</v>
          </cell>
        </row>
        <row r="10750">
          <cell r="I10750">
            <v>0</v>
          </cell>
          <cell r="J10750">
            <v>0</v>
          </cell>
          <cell r="K10750">
            <v>0</v>
          </cell>
          <cell r="L10750">
            <v>0</v>
          </cell>
        </row>
        <row r="10767">
          <cell r="I10767" t="str">
            <v>O.E. 12.19</v>
          </cell>
          <cell r="J10767" t="str">
            <v>Suministro e instalación 6 GANG SURF BOX, 2-3/4 IN DEEP</v>
          </cell>
          <cell r="K10767" t="str">
            <v>un</v>
          </cell>
          <cell r="L10767">
            <v>344734</v>
          </cell>
          <cell r="M10767">
            <v>285195.87599999999</v>
          </cell>
          <cell r="N10767">
            <v>54319.724999999999</v>
          </cell>
          <cell r="O10767">
            <v>2715.9862499999999</v>
          </cell>
          <cell r="P10767">
            <v>2502.732</v>
          </cell>
          <cell r="Q10767">
            <v>0</v>
          </cell>
          <cell r="R10767" t="e">
            <v>#N/A</v>
          </cell>
          <cell r="S10767">
            <v>0.3</v>
          </cell>
        </row>
        <row r="10770">
          <cell r="R10770" t="e">
            <v>#N/A</v>
          </cell>
        </row>
        <row r="10771">
          <cell r="R10771" t="e">
            <v>#N/A</v>
          </cell>
        </row>
        <row r="10772">
          <cell r="R10772" t="e">
            <v>#N/A</v>
          </cell>
        </row>
        <row r="10773">
          <cell r="R10773" t="e">
            <v>#N/A</v>
          </cell>
        </row>
        <row r="10774">
          <cell r="R10774" t="e">
            <v>#N/A</v>
          </cell>
        </row>
        <row r="10775">
          <cell r="R10775" t="e">
            <v>#N/A</v>
          </cell>
        </row>
        <row r="10776">
          <cell r="R10776" t="e">
            <v>#N/A</v>
          </cell>
        </row>
        <row r="10777">
          <cell r="R10777" t="e">
            <v>#N/A</v>
          </cell>
        </row>
        <row r="10778">
          <cell r="R10778" t="e">
            <v>#N/A</v>
          </cell>
        </row>
        <row r="10779">
          <cell r="R10779" t="e">
            <v>#N/A</v>
          </cell>
        </row>
        <row r="10780">
          <cell r="R10780" t="e">
            <v>#N/A</v>
          </cell>
        </row>
        <row r="10781">
          <cell r="R10781" t="e">
            <v>#N/A</v>
          </cell>
        </row>
        <row r="10782">
          <cell r="R10782" t="e">
            <v>#N/A</v>
          </cell>
        </row>
        <row r="10792">
          <cell r="M10792">
            <v>0</v>
          </cell>
          <cell r="N10792">
            <v>0</v>
          </cell>
        </row>
        <row r="10793">
          <cell r="M10793">
            <v>0</v>
          </cell>
          <cell r="N10793">
            <v>0</v>
          </cell>
        </row>
        <row r="10810">
          <cell r="I10810">
            <v>0</v>
          </cell>
          <cell r="J10810">
            <v>0</v>
          </cell>
          <cell r="K10810">
            <v>0</v>
          </cell>
          <cell r="L10810">
            <v>0</v>
          </cell>
        </row>
        <row r="10827">
          <cell r="I10827" t="str">
            <v>O.E. 12.20</v>
          </cell>
          <cell r="J10827" t="str">
            <v>Suministro e instalación bateria 12V 50AH 9.04" LX5.45"DX8.15"H</v>
          </cell>
          <cell r="K10827" t="str">
            <v>un</v>
          </cell>
          <cell r="L10827">
            <v>1233458</v>
          </cell>
          <cell r="M10827">
            <v>1192930.97</v>
          </cell>
          <cell r="N10827">
            <v>36213.15</v>
          </cell>
          <cell r="O10827">
            <v>1810.6575000000003</v>
          </cell>
          <cell r="P10827">
            <v>2502.732</v>
          </cell>
          <cell r="Q10827">
            <v>0</v>
          </cell>
          <cell r="R10827" t="e">
            <v>#N/A</v>
          </cell>
          <cell r="S10827">
            <v>0.2</v>
          </cell>
        </row>
        <row r="10830">
          <cell r="R10830" t="e">
            <v>#N/A</v>
          </cell>
        </row>
        <row r="10831">
          <cell r="R10831" t="e">
            <v>#N/A</v>
          </cell>
        </row>
        <row r="10832">
          <cell r="R10832" t="e">
            <v>#N/A</v>
          </cell>
        </row>
        <row r="10833">
          <cell r="R10833" t="e">
            <v>#N/A</v>
          </cell>
        </row>
        <row r="10834">
          <cell r="R10834" t="e">
            <v>#N/A</v>
          </cell>
        </row>
        <row r="10835">
          <cell r="R10835" t="e">
            <v>#N/A</v>
          </cell>
        </row>
        <row r="10836">
          <cell r="R10836" t="e">
            <v>#N/A</v>
          </cell>
        </row>
        <row r="10837">
          <cell r="R10837" t="e">
            <v>#N/A</v>
          </cell>
        </row>
        <row r="10838">
          <cell r="R10838" t="e">
            <v>#N/A</v>
          </cell>
        </row>
        <row r="10839">
          <cell r="R10839" t="e">
            <v>#N/A</v>
          </cell>
        </row>
        <row r="10840">
          <cell r="R10840" t="e">
            <v>#N/A</v>
          </cell>
        </row>
        <row r="10841">
          <cell r="R10841" t="e">
            <v>#N/A</v>
          </cell>
        </row>
        <row r="10842">
          <cell r="R10842" t="e">
            <v>#N/A</v>
          </cell>
        </row>
        <row r="10870">
          <cell r="I10870">
            <v>0</v>
          </cell>
          <cell r="J10870">
            <v>0</v>
          </cell>
          <cell r="K10870">
            <v>0</v>
          </cell>
          <cell r="L10870">
            <v>0</v>
          </cell>
        </row>
        <row r="10887">
          <cell r="I10887" t="str">
            <v>O.E. 12.21</v>
          </cell>
          <cell r="J10887" t="str">
            <v>Suministro e instalación bateria 12V 33AH 7.80" LX5.20"DX6.22"H</v>
          </cell>
          <cell r="K10887" t="str">
            <v>un</v>
          </cell>
          <cell r="L10887">
            <v>805202</v>
          </cell>
          <cell r="M10887">
            <v>764675.67399999988</v>
          </cell>
          <cell r="N10887">
            <v>36213.15</v>
          </cell>
          <cell r="O10887">
            <v>1810.6575000000003</v>
          </cell>
          <cell r="P10887">
            <v>2502.732</v>
          </cell>
          <cell r="Q10887">
            <v>0</v>
          </cell>
          <cell r="R10887" t="e">
            <v>#N/A</v>
          </cell>
          <cell r="S10887">
            <v>0.2</v>
          </cell>
        </row>
        <row r="10890">
          <cell r="R10890" t="e">
            <v>#N/A</v>
          </cell>
        </row>
        <row r="10891">
          <cell r="R10891" t="e">
            <v>#N/A</v>
          </cell>
        </row>
        <row r="10892">
          <cell r="R10892" t="e">
            <v>#N/A</v>
          </cell>
        </row>
        <row r="10893">
          <cell r="R10893" t="e">
            <v>#N/A</v>
          </cell>
        </row>
        <row r="10894">
          <cell r="R10894" t="e">
            <v>#N/A</v>
          </cell>
        </row>
        <row r="10895">
          <cell r="R10895" t="e">
            <v>#N/A</v>
          </cell>
        </row>
        <row r="10896">
          <cell r="R10896" t="e">
            <v>#N/A</v>
          </cell>
        </row>
        <row r="10897">
          <cell r="R10897" t="e">
            <v>#N/A</v>
          </cell>
        </row>
        <row r="10898">
          <cell r="R10898" t="e">
            <v>#N/A</v>
          </cell>
        </row>
        <row r="10899">
          <cell r="R10899" t="e">
            <v>#N/A</v>
          </cell>
        </row>
        <row r="10900">
          <cell r="R10900" t="e">
            <v>#N/A</v>
          </cell>
        </row>
        <row r="10901">
          <cell r="R10901" t="e">
            <v>#N/A</v>
          </cell>
        </row>
        <row r="10902">
          <cell r="R10902" t="e">
            <v>#N/A</v>
          </cell>
        </row>
        <row r="10930">
          <cell r="I10930">
            <v>0</v>
          </cell>
          <cell r="J10930">
            <v>0</v>
          </cell>
          <cell r="K10930">
            <v>0</v>
          </cell>
          <cell r="L10930">
            <v>0</v>
          </cell>
        </row>
        <row r="10947">
          <cell r="I10947" t="str">
            <v>O.E. 12.22</v>
          </cell>
          <cell r="J10947" t="str">
            <v>Suministro e instalación bateria 12V 6.2AH 5.95" LX2.56"DX3.70"H</v>
          </cell>
          <cell r="K10947" t="str">
            <v>un</v>
          </cell>
          <cell r="L10947">
            <v>186816</v>
          </cell>
          <cell r="M10947">
            <v>146289.79399999999</v>
          </cell>
          <cell r="N10947">
            <v>36213.15</v>
          </cell>
          <cell r="O10947">
            <v>1810.6575000000003</v>
          </cell>
          <cell r="P10947">
            <v>2502.732</v>
          </cell>
          <cell r="Q10947">
            <v>0</v>
          </cell>
          <cell r="R10947" t="e">
            <v>#N/A</v>
          </cell>
          <cell r="S10947">
            <v>0.2</v>
          </cell>
        </row>
        <row r="10950">
          <cell r="R10950" t="e">
            <v>#N/A</v>
          </cell>
        </row>
        <row r="10951">
          <cell r="R10951" t="e">
            <v>#N/A</v>
          </cell>
        </row>
        <row r="10952">
          <cell r="R10952" t="e">
            <v>#N/A</v>
          </cell>
        </row>
        <row r="10953">
          <cell r="R10953" t="e">
            <v>#N/A</v>
          </cell>
        </row>
        <row r="10954">
          <cell r="R10954" t="e">
            <v>#N/A</v>
          </cell>
        </row>
        <row r="10955">
          <cell r="R10955" t="e">
            <v>#N/A</v>
          </cell>
        </row>
        <row r="10956">
          <cell r="R10956" t="e">
            <v>#N/A</v>
          </cell>
        </row>
        <row r="10957">
          <cell r="R10957" t="e">
            <v>#N/A</v>
          </cell>
        </row>
        <row r="10958">
          <cell r="R10958" t="e">
            <v>#N/A</v>
          </cell>
        </row>
        <row r="10959">
          <cell r="R10959" t="e">
            <v>#N/A</v>
          </cell>
        </row>
        <row r="10960">
          <cell r="R10960" t="e">
            <v>#N/A</v>
          </cell>
        </row>
        <row r="10961">
          <cell r="R10961" t="e">
            <v>#N/A</v>
          </cell>
        </row>
        <row r="10962">
          <cell r="R10962" t="e">
            <v>#N/A</v>
          </cell>
        </row>
        <row r="10990">
          <cell r="I10990">
            <v>0</v>
          </cell>
          <cell r="J10990">
            <v>0</v>
          </cell>
          <cell r="K10990">
            <v>0</v>
          </cell>
          <cell r="L10990">
            <v>0</v>
          </cell>
        </row>
        <row r="11007">
          <cell r="I11007" t="str">
            <v>O.E. 12.23</v>
          </cell>
          <cell r="J11007" t="str">
            <v>Suministro e instalación Fire Alarm Panel, 4+4 zones (20 conv. detector/zone) w/ PS, UL FDP-7024</v>
          </cell>
          <cell r="K11007" t="str">
            <v>un</v>
          </cell>
          <cell r="L11007">
            <v>6950648</v>
          </cell>
          <cell r="M11007">
            <v>3145765</v>
          </cell>
          <cell r="N11007">
            <v>3621315</v>
          </cell>
          <cell r="O11007">
            <v>181065.75</v>
          </cell>
          <cell r="P11007">
            <v>2502.732</v>
          </cell>
          <cell r="Q11007">
            <v>0</v>
          </cell>
          <cell r="R11007" t="e">
            <v>#REF!</v>
          </cell>
          <cell r="S11007">
            <v>20</v>
          </cell>
        </row>
        <row r="11010">
          <cell r="R11010" t="e">
            <v>#REF!</v>
          </cell>
        </row>
        <row r="11011">
          <cell r="R11011" t="e">
            <v>#REF!</v>
          </cell>
        </row>
        <row r="11012">
          <cell r="R11012" t="e">
            <v>#REF!</v>
          </cell>
        </row>
        <row r="11013">
          <cell r="R11013" t="e">
            <v>#REF!</v>
          </cell>
        </row>
        <row r="11014">
          <cell r="R11014" t="e">
            <v>#REF!</v>
          </cell>
        </row>
        <row r="11015">
          <cell r="R11015" t="e">
            <v>#REF!</v>
          </cell>
        </row>
        <row r="11016">
          <cell r="R11016" t="e">
            <v>#REF!</v>
          </cell>
        </row>
        <row r="11017">
          <cell r="R11017" t="e">
            <v>#REF!</v>
          </cell>
        </row>
        <row r="11018">
          <cell r="R11018" t="e">
            <v>#REF!</v>
          </cell>
        </row>
        <row r="11019">
          <cell r="R11019" t="e">
            <v>#REF!</v>
          </cell>
        </row>
        <row r="11020">
          <cell r="R11020" t="e">
            <v>#REF!</v>
          </cell>
        </row>
        <row r="11021">
          <cell r="R11021" t="e">
            <v>#REF!</v>
          </cell>
        </row>
        <row r="11022">
          <cell r="R11022" t="e">
            <v>#REF!</v>
          </cell>
        </row>
        <row r="11050">
          <cell r="I11050">
            <v>0</v>
          </cell>
          <cell r="J11050">
            <v>0</v>
          </cell>
          <cell r="K11050">
            <v>0</v>
          </cell>
          <cell r="L11050">
            <v>0</v>
          </cell>
        </row>
        <row r="11067">
          <cell r="I11067" t="str">
            <v>O.E. 12.24</v>
          </cell>
          <cell r="J11067" t="str">
            <v>Suministro e instalación Remote NAC Power Supply FPP-RNAC-8A</v>
          </cell>
          <cell r="K11067" t="str">
            <v>un</v>
          </cell>
          <cell r="L11067">
            <v>3835658</v>
          </cell>
          <cell r="M11067">
            <v>1931965</v>
          </cell>
          <cell r="N11067">
            <v>1810657.5</v>
          </cell>
          <cell r="O11067">
            <v>90532.875</v>
          </cell>
          <cell r="P11067">
            <v>2502.732</v>
          </cell>
          <cell r="Q11067">
            <v>0</v>
          </cell>
          <cell r="R11067" t="e">
            <v>#REF!</v>
          </cell>
          <cell r="S11067">
            <v>10</v>
          </cell>
        </row>
        <row r="11070">
          <cell r="R11070" t="e">
            <v>#REF!</v>
          </cell>
        </row>
        <row r="11071">
          <cell r="R11071" t="e">
            <v>#REF!</v>
          </cell>
        </row>
        <row r="11072">
          <cell r="R11072" t="e">
            <v>#REF!</v>
          </cell>
        </row>
        <row r="11073">
          <cell r="R11073" t="e">
            <v>#REF!</v>
          </cell>
        </row>
        <row r="11074">
          <cell r="R11074" t="e">
            <v>#REF!</v>
          </cell>
        </row>
        <row r="11075">
          <cell r="R11075" t="e">
            <v>#REF!</v>
          </cell>
        </row>
        <row r="11076">
          <cell r="R11076" t="e">
            <v>#REF!</v>
          </cell>
        </row>
        <row r="11077">
          <cell r="R11077" t="e">
            <v>#REF!</v>
          </cell>
        </row>
        <row r="11078">
          <cell r="R11078" t="e">
            <v>#REF!</v>
          </cell>
        </row>
        <row r="11079">
          <cell r="R11079" t="e">
            <v>#REF!</v>
          </cell>
        </row>
        <row r="11080">
          <cell r="R11080" t="e">
            <v>#REF!</v>
          </cell>
        </row>
        <row r="11081">
          <cell r="R11081" t="e">
            <v>#REF!</v>
          </cell>
        </row>
        <row r="11082">
          <cell r="R11082" t="e">
            <v>#REF!</v>
          </cell>
        </row>
        <row r="11110">
          <cell r="I11110">
            <v>0</v>
          </cell>
          <cell r="J11110">
            <v>0</v>
          </cell>
          <cell r="K11110">
            <v>0</v>
          </cell>
          <cell r="L11110">
            <v>0</v>
          </cell>
        </row>
        <row r="11127">
          <cell r="I11127" t="str">
            <v>O.E. 12.25</v>
          </cell>
          <cell r="J11127" t="str">
            <v>Suministro e instalación detector de humo</v>
          </cell>
          <cell r="K11127" t="str">
            <v>un</v>
          </cell>
          <cell r="L11127">
            <v>297334</v>
          </cell>
          <cell r="M11127">
            <v>199771.25</v>
          </cell>
          <cell r="N11127">
            <v>90532.875</v>
          </cell>
          <cell r="O11127">
            <v>4526.6437500000002</v>
          </cell>
          <cell r="P11127">
            <v>2502.732</v>
          </cell>
          <cell r="Q11127">
            <v>0</v>
          </cell>
          <cell r="R11127" t="e">
            <v>#REF!</v>
          </cell>
          <cell r="S11127">
            <v>0.5</v>
          </cell>
        </row>
        <row r="11130">
          <cell r="R11130" t="e">
            <v>#REF!</v>
          </cell>
        </row>
        <row r="11131">
          <cell r="R11131" t="e">
            <v>#REF!</v>
          </cell>
        </row>
        <row r="11132">
          <cell r="R11132" t="e">
            <v>#REF!</v>
          </cell>
        </row>
        <row r="11133">
          <cell r="R11133" t="e">
            <v>#REF!</v>
          </cell>
        </row>
        <row r="11134">
          <cell r="R11134" t="e">
            <v>#REF!</v>
          </cell>
        </row>
        <row r="11135">
          <cell r="R11135" t="e">
            <v>#REF!</v>
          </cell>
        </row>
        <row r="11136">
          <cell r="R11136" t="e">
            <v>#REF!</v>
          </cell>
        </row>
        <row r="11137">
          <cell r="R11137" t="e">
            <v>#REF!</v>
          </cell>
        </row>
        <row r="11138">
          <cell r="R11138" t="e">
            <v>#REF!</v>
          </cell>
        </row>
        <row r="11139">
          <cell r="R11139" t="e">
            <v>#REF!</v>
          </cell>
        </row>
        <row r="11140">
          <cell r="R11140" t="e">
            <v>#REF!</v>
          </cell>
        </row>
        <row r="11141">
          <cell r="R11141" t="e">
            <v>#REF!</v>
          </cell>
        </row>
        <row r="11142">
          <cell r="R11142" t="e">
            <v>#REF!</v>
          </cell>
        </row>
        <row r="11170">
          <cell r="I11170">
            <v>0</v>
          </cell>
          <cell r="J11170">
            <v>0</v>
          </cell>
          <cell r="K11170">
            <v>0</v>
          </cell>
          <cell r="L11170">
            <v>0</v>
          </cell>
        </row>
        <row r="11187">
          <cell r="I11187" t="str">
            <v>O.E. 12.26</v>
          </cell>
          <cell r="J11187" t="str">
            <v>Suministro e instalación estacion manual</v>
          </cell>
          <cell r="K11187" t="str">
            <v>un</v>
          </cell>
          <cell r="L11187">
            <v>481932</v>
          </cell>
          <cell r="M11187">
            <v>384370</v>
          </cell>
          <cell r="N11187">
            <v>90532.875</v>
          </cell>
          <cell r="O11187">
            <v>4526.6437500000002</v>
          </cell>
          <cell r="P11187">
            <v>2502.732</v>
          </cell>
          <cell r="Q11187">
            <v>0</v>
          </cell>
          <cell r="R11187" t="e">
            <v>#REF!</v>
          </cell>
          <cell r="S11187">
            <v>0.5</v>
          </cell>
        </row>
        <row r="11190">
          <cell r="R11190" t="e">
            <v>#REF!</v>
          </cell>
        </row>
        <row r="11191">
          <cell r="R11191" t="e">
            <v>#REF!</v>
          </cell>
        </row>
        <row r="11192">
          <cell r="R11192" t="e">
            <v>#REF!</v>
          </cell>
        </row>
        <row r="11193">
          <cell r="R11193" t="e">
            <v>#REF!</v>
          </cell>
        </row>
        <row r="11194">
          <cell r="R11194" t="e">
            <v>#REF!</v>
          </cell>
        </row>
        <row r="11195">
          <cell r="R11195" t="e">
            <v>#REF!</v>
          </cell>
        </row>
        <row r="11196">
          <cell r="R11196" t="e">
            <v>#REF!</v>
          </cell>
        </row>
        <row r="11197">
          <cell r="R11197" t="e">
            <v>#REF!</v>
          </cell>
        </row>
        <row r="11198">
          <cell r="R11198" t="e">
            <v>#REF!</v>
          </cell>
        </row>
        <row r="11199">
          <cell r="R11199" t="e">
            <v>#REF!</v>
          </cell>
        </row>
        <row r="11200">
          <cell r="R11200" t="e">
            <v>#REF!</v>
          </cell>
        </row>
        <row r="11201">
          <cell r="R11201" t="e">
            <v>#REF!</v>
          </cell>
        </row>
        <row r="11202">
          <cell r="R11202" t="e">
            <v>#REF!</v>
          </cell>
        </row>
        <row r="11230">
          <cell r="I11230">
            <v>0</v>
          </cell>
          <cell r="J11230">
            <v>0</v>
          </cell>
          <cell r="K11230">
            <v>0</v>
          </cell>
          <cell r="L11230">
            <v>0</v>
          </cell>
        </row>
        <row r="11247">
          <cell r="I11247" t="str">
            <v>O.E. 12.27</v>
          </cell>
          <cell r="J11247" t="str">
            <v>Suministro e instalación Horn Strobe, Red, 2W, Wall, 12/24V, 8CD</v>
          </cell>
          <cell r="K11247" t="str">
            <v>un</v>
          </cell>
          <cell r="L11247">
            <v>345380</v>
          </cell>
          <cell r="M11247">
            <v>247817.5</v>
          </cell>
          <cell r="N11247">
            <v>90532.875</v>
          </cell>
          <cell r="O11247">
            <v>4526.6437500000002</v>
          </cell>
          <cell r="P11247">
            <v>2502.732</v>
          </cell>
          <cell r="Q11247">
            <v>0</v>
          </cell>
          <cell r="R11247" t="e">
            <v>#REF!</v>
          </cell>
          <cell r="S11247">
            <v>0.5</v>
          </cell>
        </row>
        <row r="11250">
          <cell r="R11250" t="e">
            <v>#REF!</v>
          </cell>
        </row>
        <row r="11251">
          <cell r="R11251" t="e">
            <v>#REF!</v>
          </cell>
        </row>
        <row r="11252">
          <cell r="R11252" t="e">
            <v>#REF!</v>
          </cell>
        </row>
        <row r="11253">
          <cell r="R11253" t="e">
            <v>#REF!</v>
          </cell>
        </row>
        <row r="11254">
          <cell r="R11254" t="e">
            <v>#REF!</v>
          </cell>
        </row>
        <row r="11255">
          <cell r="R11255" t="e">
            <v>#REF!</v>
          </cell>
        </row>
        <row r="11256">
          <cell r="R11256" t="e">
            <v>#REF!</v>
          </cell>
        </row>
        <row r="11257">
          <cell r="R11257" t="e">
            <v>#REF!</v>
          </cell>
        </row>
        <row r="11258">
          <cell r="R11258" t="e">
            <v>#REF!</v>
          </cell>
        </row>
        <row r="11259">
          <cell r="R11259" t="e">
            <v>#REF!</v>
          </cell>
        </row>
        <row r="11260">
          <cell r="R11260" t="e">
            <v>#REF!</v>
          </cell>
        </row>
        <row r="11261">
          <cell r="R11261" t="e">
            <v>#REF!</v>
          </cell>
        </row>
        <row r="11262">
          <cell r="R11262" t="e">
            <v>#REF!</v>
          </cell>
        </row>
        <row r="11290">
          <cell r="I11290">
            <v>0</v>
          </cell>
          <cell r="J11290">
            <v>0</v>
          </cell>
          <cell r="K11290">
            <v>0</v>
          </cell>
          <cell r="L11290">
            <v>0</v>
          </cell>
        </row>
        <row r="11306">
          <cell r="I11306" t="str">
            <v>O.E. 13.1</v>
          </cell>
          <cell r="J11306" t="str">
            <v>Suministro e instalación Bala IP 2 Megapixel / 50 mts IR EXIR / Exterior IP67 / WDR / PoE+ / Audio y Alarmas / Lente Mot. 2.8 a 12 mm / Videoanaliticos Integrados</v>
          </cell>
          <cell r="K11306" t="str">
            <v>un</v>
          </cell>
          <cell r="L11306">
            <v>956783</v>
          </cell>
          <cell r="M11306">
            <v>816808.36019999988</v>
          </cell>
          <cell r="N11306">
            <v>108639.45</v>
          </cell>
          <cell r="O11306">
            <v>28831.9725</v>
          </cell>
          <cell r="P11306">
            <v>2502.732</v>
          </cell>
          <cell r="Q11306">
            <v>0</v>
          </cell>
          <cell r="R11306" t="e">
            <v>#REF!</v>
          </cell>
          <cell r="S11306">
            <v>0.6</v>
          </cell>
        </row>
        <row r="11309">
          <cell r="R11309" t="e">
            <v>#REF!</v>
          </cell>
        </row>
        <row r="11310">
          <cell r="R11310" t="e">
            <v>#REF!</v>
          </cell>
        </row>
        <row r="11311">
          <cell r="R11311" t="e">
            <v>#REF!</v>
          </cell>
        </row>
        <row r="11312">
          <cell r="R11312" t="e">
            <v>#REF!</v>
          </cell>
        </row>
        <row r="11313">
          <cell r="R11313" t="e">
            <v>#REF!</v>
          </cell>
        </row>
        <row r="11314">
          <cell r="R11314" t="e">
            <v>#REF!</v>
          </cell>
        </row>
        <row r="11315">
          <cell r="R11315" t="e">
            <v>#REF!</v>
          </cell>
        </row>
        <row r="11316">
          <cell r="R11316" t="e">
            <v>#REF!</v>
          </cell>
        </row>
        <row r="11317">
          <cell r="R11317" t="e">
            <v>#REF!</v>
          </cell>
        </row>
        <row r="11318">
          <cell r="R11318" t="e">
            <v>#REF!</v>
          </cell>
        </row>
        <row r="11319">
          <cell r="R11319" t="e">
            <v>#REF!</v>
          </cell>
        </row>
        <row r="11320">
          <cell r="R11320" t="e">
            <v>#REF!</v>
          </cell>
        </row>
        <row r="11321">
          <cell r="R11321" t="e">
            <v>#REF!</v>
          </cell>
        </row>
        <row r="11335">
          <cell r="M11335">
            <v>0</v>
          </cell>
          <cell r="N11335">
            <v>0</v>
          </cell>
        </row>
        <row r="11336">
          <cell r="M11336">
            <v>0</v>
          </cell>
          <cell r="N11336">
            <v>0</v>
          </cell>
        </row>
        <row r="11352">
          <cell r="I11352">
            <v>0</v>
          </cell>
          <cell r="J11352">
            <v>0</v>
          </cell>
          <cell r="K11352">
            <v>0</v>
          </cell>
          <cell r="L11352">
            <v>0</v>
          </cell>
        </row>
        <row r="11369">
          <cell r="I11369" t="str">
            <v>O.E. 13.2</v>
          </cell>
          <cell r="J11369" t="str">
            <v>Suministro e instalación Domo IP 2 Megapixel / Lente Mot. 2.8 a 12 mm / 30 mts IR EXIR / Exterior IP67 / IK10 / Audio y Alarmas / PoE / WDR 120 dB / Videoanaliticos Integrados</v>
          </cell>
          <cell r="K11369" t="str">
            <v>un</v>
          </cell>
          <cell r="L11369">
            <v>601857</v>
          </cell>
          <cell r="M11369">
            <v>461882.55399999995</v>
          </cell>
          <cell r="N11369">
            <v>108639.45</v>
          </cell>
          <cell r="O11369">
            <v>28831.9725</v>
          </cell>
          <cell r="P11369">
            <v>2502.732</v>
          </cell>
          <cell r="Q11369">
            <v>0</v>
          </cell>
          <cell r="R11369" t="e">
            <v>#REF!</v>
          </cell>
          <cell r="S11369">
            <v>0.6</v>
          </cell>
        </row>
        <row r="11372">
          <cell r="R11372" t="e">
            <v>#REF!</v>
          </cell>
        </row>
        <row r="11373">
          <cell r="R11373" t="e">
            <v>#REF!</v>
          </cell>
        </row>
        <row r="11374">
          <cell r="R11374" t="e">
            <v>#REF!</v>
          </cell>
        </row>
        <row r="11375">
          <cell r="R11375" t="e">
            <v>#REF!</v>
          </cell>
        </row>
        <row r="11376">
          <cell r="R11376" t="e">
            <v>#REF!</v>
          </cell>
        </row>
        <row r="11377">
          <cell r="R11377" t="e">
            <v>#REF!</v>
          </cell>
        </row>
        <row r="11378">
          <cell r="R11378" t="e">
            <v>#REF!</v>
          </cell>
        </row>
        <row r="11379">
          <cell r="R11379" t="e">
            <v>#REF!</v>
          </cell>
        </row>
        <row r="11380">
          <cell r="R11380" t="e">
            <v>#REF!</v>
          </cell>
        </row>
        <row r="11381">
          <cell r="R11381" t="e">
            <v>#REF!</v>
          </cell>
        </row>
        <row r="11382">
          <cell r="R11382" t="e">
            <v>#REF!</v>
          </cell>
        </row>
        <row r="11383">
          <cell r="R11383" t="e">
            <v>#REF!</v>
          </cell>
        </row>
        <row r="11384">
          <cell r="R11384" t="e">
            <v>#REF!</v>
          </cell>
        </row>
        <row r="11398">
          <cell r="M11398">
            <v>0</v>
          </cell>
          <cell r="N11398">
            <v>0</v>
          </cell>
        </row>
        <row r="11399">
          <cell r="M11399">
            <v>0</v>
          </cell>
          <cell r="N11399">
            <v>0</v>
          </cell>
        </row>
        <row r="11415">
          <cell r="I11415">
            <v>0</v>
          </cell>
          <cell r="J11415">
            <v>0</v>
          </cell>
          <cell r="K11415">
            <v>0</v>
          </cell>
          <cell r="L11415">
            <v>0</v>
          </cell>
        </row>
        <row r="11432">
          <cell r="I11432" t="str">
            <v>O.E. 13.3</v>
          </cell>
          <cell r="J11432" t="str">
            <v>Suministro e instalación PTZ IP 2 Megapixel / 36X Zoom / 200 mts IR / AutoSeguimiento / / WDR / Hi-PoE / EIS / Detección de Rostros / Exterior IP66 / IK10</v>
          </cell>
          <cell r="K11432" t="str">
            <v>un</v>
          </cell>
          <cell r="L11432">
            <v>2390747</v>
          </cell>
          <cell r="M11432">
            <v>2236373.1403999999</v>
          </cell>
          <cell r="N11432">
            <v>108639.45</v>
          </cell>
          <cell r="O11432">
            <v>43231.972500000003</v>
          </cell>
          <cell r="P11432">
            <v>2502.732</v>
          </cell>
          <cell r="Q11432">
            <v>0</v>
          </cell>
          <cell r="R11432" t="e">
            <v>#N/A</v>
          </cell>
          <cell r="S11432">
            <v>0.6</v>
          </cell>
        </row>
        <row r="11435">
          <cell r="R11435" t="e">
            <v>#N/A</v>
          </cell>
        </row>
        <row r="11436">
          <cell r="R11436" t="e">
            <v>#N/A</v>
          </cell>
        </row>
        <row r="11437">
          <cell r="R11437" t="e">
            <v>#N/A</v>
          </cell>
        </row>
        <row r="11438">
          <cell r="R11438" t="e">
            <v>#N/A</v>
          </cell>
        </row>
        <row r="11439">
          <cell r="R11439" t="e">
            <v>#N/A</v>
          </cell>
        </row>
        <row r="11440">
          <cell r="R11440" t="e">
            <v>#N/A</v>
          </cell>
        </row>
        <row r="11441">
          <cell r="R11441" t="e">
            <v>#N/A</v>
          </cell>
        </row>
        <row r="11442">
          <cell r="R11442" t="e">
            <v>#N/A</v>
          </cell>
        </row>
        <row r="11443">
          <cell r="R11443" t="e">
            <v>#N/A</v>
          </cell>
        </row>
        <row r="11444">
          <cell r="R11444" t="e">
            <v>#N/A</v>
          </cell>
        </row>
        <row r="11445">
          <cell r="R11445" t="e">
            <v>#N/A</v>
          </cell>
        </row>
        <row r="11446">
          <cell r="R11446" t="e">
            <v>#N/A</v>
          </cell>
        </row>
        <row r="11447">
          <cell r="R11447" t="e">
            <v>#N/A</v>
          </cell>
        </row>
        <row r="11461">
          <cell r="M11461">
            <v>0</v>
          </cell>
          <cell r="N11461">
            <v>0</v>
          </cell>
        </row>
        <row r="11462">
          <cell r="M11462">
            <v>0</v>
          </cell>
          <cell r="N11462">
            <v>0</v>
          </cell>
        </row>
        <row r="11478">
          <cell r="I11478">
            <v>0</v>
          </cell>
          <cell r="J11478">
            <v>0</v>
          </cell>
          <cell r="K11478">
            <v>0</v>
          </cell>
          <cell r="L11478">
            <v>0</v>
          </cell>
        </row>
        <row r="11495">
          <cell r="I11495" t="str">
            <v>O.E. 13.4</v>
          </cell>
          <cell r="J11495" t="str">
            <v>Suministro e instalación Inyector Super Hi-PoE / 56 Vcd / 60 Watts / Para Domos HIKVISION PTZ / IP (-AE) / Soporta 802.3 af / at</v>
          </cell>
          <cell r="K11495" t="str">
            <v>un</v>
          </cell>
          <cell r="L11495">
            <v>1352982</v>
          </cell>
          <cell r="M11495">
            <v>1249231.7739999997</v>
          </cell>
          <cell r="N11495">
            <v>72426.3</v>
          </cell>
          <cell r="O11495">
            <v>28821.315000000002</v>
          </cell>
          <cell r="P11495">
            <v>2502.732</v>
          </cell>
          <cell r="Q11495">
            <v>0</v>
          </cell>
          <cell r="R11495" t="e">
            <v>#N/A</v>
          </cell>
          <cell r="S11495">
            <v>0.4</v>
          </cell>
        </row>
        <row r="11498">
          <cell r="R11498" t="e">
            <v>#N/A</v>
          </cell>
        </row>
        <row r="11499">
          <cell r="R11499" t="e">
            <v>#N/A</v>
          </cell>
        </row>
        <row r="11500">
          <cell r="R11500" t="e">
            <v>#N/A</v>
          </cell>
        </row>
        <row r="11501">
          <cell r="R11501" t="e">
            <v>#N/A</v>
          </cell>
        </row>
        <row r="11502">
          <cell r="R11502" t="e">
            <v>#N/A</v>
          </cell>
        </row>
        <row r="11503">
          <cell r="R11503" t="e">
            <v>#N/A</v>
          </cell>
        </row>
        <row r="11504">
          <cell r="R11504" t="e">
            <v>#N/A</v>
          </cell>
        </row>
        <row r="11505">
          <cell r="R11505" t="e">
            <v>#N/A</v>
          </cell>
        </row>
        <row r="11506">
          <cell r="R11506" t="e">
            <v>#N/A</v>
          </cell>
        </row>
        <row r="11507">
          <cell r="R11507" t="e">
            <v>#N/A</v>
          </cell>
        </row>
        <row r="11508">
          <cell r="R11508" t="e">
            <v>#N/A</v>
          </cell>
        </row>
        <row r="11509">
          <cell r="R11509" t="e">
            <v>#N/A</v>
          </cell>
        </row>
        <row r="11510">
          <cell r="R11510" t="e">
            <v>#N/A</v>
          </cell>
        </row>
        <row r="11541">
          <cell r="I11541">
            <v>0</v>
          </cell>
          <cell r="J11541">
            <v>0</v>
          </cell>
          <cell r="K11541">
            <v>0</v>
          </cell>
          <cell r="L11541">
            <v>0</v>
          </cell>
        </row>
        <row r="11558">
          <cell r="I11558" t="str">
            <v>O.E. 13.5</v>
          </cell>
          <cell r="J11558" t="str">
            <v>Suministro e instalación Red Teclado con visualización táctil LCD, decodificación de joystick de 3 ejes, 1080p, 12 VDC</v>
          </cell>
          <cell r="K11558" t="str">
            <v>un</v>
          </cell>
          <cell r="L11558">
            <v>1347294</v>
          </cell>
          <cell r="M11558">
            <v>1249231.7739999997</v>
          </cell>
          <cell r="N11558">
            <v>90532.875</v>
          </cell>
          <cell r="O11558">
            <v>5026.6437500000002</v>
          </cell>
          <cell r="P11558">
            <v>2502.732</v>
          </cell>
          <cell r="Q11558">
            <v>0</v>
          </cell>
          <cell r="R11558" t="e">
            <v>#N/A</v>
          </cell>
          <cell r="S11558">
            <v>0.5</v>
          </cell>
        </row>
        <row r="11561">
          <cell r="R11561" t="e">
            <v>#N/A</v>
          </cell>
        </row>
        <row r="11562">
          <cell r="R11562" t="e">
            <v>#N/A</v>
          </cell>
        </row>
        <row r="11563">
          <cell r="R11563" t="e">
            <v>#N/A</v>
          </cell>
        </row>
        <row r="11564">
          <cell r="R11564" t="e">
            <v>#N/A</v>
          </cell>
        </row>
        <row r="11565">
          <cell r="R11565" t="e">
            <v>#N/A</v>
          </cell>
        </row>
        <row r="11566">
          <cell r="R11566" t="e">
            <v>#N/A</v>
          </cell>
        </row>
        <row r="11567">
          <cell r="R11567" t="e">
            <v>#N/A</v>
          </cell>
        </row>
        <row r="11568">
          <cell r="R11568" t="e">
            <v>#N/A</v>
          </cell>
        </row>
        <row r="11569">
          <cell r="R11569" t="e">
            <v>#N/A</v>
          </cell>
        </row>
        <row r="11570">
          <cell r="R11570" t="e">
            <v>#N/A</v>
          </cell>
        </row>
        <row r="11571">
          <cell r="R11571" t="e">
            <v>#N/A</v>
          </cell>
        </row>
        <row r="11572">
          <cell r="R11572" t="e">
            <v>#N/A</v>
          </cell>
        </row>
        <row r="11573">
          <cell r="R11573" t="e">
            <v>#N/A</v>
          </cell>
        </row>
        <row r="11604">
          <cell r="I11604">
            <v>0</v>
          </cell>
          <cell r="J11604">
            <v>0</v>
          </cell>
          <cell r="K11604">
            <v>0</v>
          </cell>
          <cell r="L11604">
            <v>0</v>
          </cell>
        </row>
        <row r="11621">
          <cell r="I11621" t="str">
            <v>O.E. 13.6</v>
          </cell>
          <cell r="J11621" t="str">
            <v>Suministro e instalación NVR 12 Megapixel (4K) / 64 canales IP / 8 Bahías de Disco Duro / 2 Puertos de Red / Soporta RAID con Hot Swap / HDMI en 4K / Soporta POS con Disco duro WD de 8TB / 5400RPM / Optimizado para Videovigilancia</v>
          </cell>
          <cell r="K11621" t="str">
            <v>un</v>
          </cell>
          <cell r="L11621">
            <v>13564293</v>
          </cell>
          <cell r="M11621">
            <v>13371671.691000002</v>
          </cell>
          <cell r="N11621">
            <v>181065.75</v>
          </cell>
          <cell r="O11621">
            <v>9053.2875000000004</v>
          </cell>
          <cell r="P11621">
            <v>2502.732</v>
          </cell>
          <cell r="Q11621">
            <v>0</v>
          </cell>
          <cell r="R11621">
            <v>13564293.460500002</v>
          </cell>
          <cell r="S11621">
            <v>1</v>
          </cell>
        </row>
        <row r="11667">
          <cell r="I11667">
            <v>0</v>
          </cell>
          <cell r="J11667">
            <v>0</v>
          </cell>
          <cell r="K11667">
            <v>0</v>
          </cell>
          <cell r="L11667">
            <v>0</v>
          </cell>
        </row>
        <row r="11684">
          <cell r="I11684" t="str">
            <v>O.E. 13.7</v>
          </cell>
          <cell r="J11684" t="str">
            <v>Suministro e instalación Paquete base del software HikCentral, con licencia para 64 cámaras (ampliable hasta 3.000 cámaras).</v>
          </cell>
          <cell r="K11684" t="str">
            <v>un</v>
          </cell>
          <cell r="L11684">
            <v>15457206</v>
          </cell>
          <cell r="M11684">
            <v>15359643.8506</v>
          </cell>
          <cell r="N11684">
            <v>90532.875</v>
          </cell>
          <cell r="O11684">
            <v>4526.6437500000002</v>
          </cell>
          <cell r="P11684">
            <v>2502.732</v>
          </cell>
          <cell r="Q11684">
            <v>0</v>
          </cell>
          <cell r="R11684" t="e">
            <v>#N/A</v>
          </cell>
          <cell r="S11684">
            <v>0.5</v>
          </cell>
        </row>
        <row r="11687">
          <cell r="R11687" t="e">
            <v>#N/A</v>
          </cell>
        </row>
        <row r="11688">
          <cell r="R11688" t="e">
            <v>#N/A</v>
          </cell>
        </row>
        <row r="11689">
          <cell r="R11689" t="e">
            <v>#N/A</v>
          </cell>
        </row>
        <row r="11690">
          <cell r="R11690" t="e">
            <v>#N/A</v>
          </cell>
        </row>
        <row r="11691">
          <cell r="R11691" t="e">
            <v>#N/A</v>
          </cell>
        </row>
        <row r="11692">
          <cell r="R11692" t="e">
            <v>#N/A</v>
          </cell>
        </row>
        <row r="11693">
          <cell r="R11693" t="e">
            <v>#N/A</v>
          </cell>
        </row>
        <row r="11694">
          <cell r="R11694" t="e">
            <v>#N/A</v>
          </cell>
        </row>
        <row r="11695">
          <cell r="R11695" t="e">
            <v>#N/A</v>
          </cell>
        </row>
        <row r="11696">
          <cell r="R11696" t="e">
            <v>#N/A</v>
          </cell>
        </row>
        <row r="11697">
          <cell r="R11697" t="e">
            <v>#N/A</v>
          </cell>
        </row>
        <row r="11698">
          <cell r="R11698" t="e">
            <v>#N/A</v>
          </cell>
        </row>
        <row r="11699">
          <cell r="R11699" t="e">
            <v>#N/A</v>
          </cell>
        </row>
        <row r="11730">
          <cell r="I11730">
            <v>0</v>
          </cell>
          <cell r="J11730">
            <v>0</v>
          </cell>
          <cell r="K11730">
            <v>0</v>
          </cell>
          <cell r="L11730">
            <v>0</v>
          </cell>
        </row>
        <row r="11747">
          <cell r="I11747" t="str">
            <v>O.E. 13.8</v>
          </cell>
          <cell r="J11747" t="str">
            <v>Suministro e instalación HikCentral-VSS-1Camera</v>
          </cell>
          <cell r="K11747" t="str">
            <v>un</v>
          </cell>
          <cell r="L11747">
            <v>257637</v>
          </cell>
          <cell r="M11747">
            <v>64515.183599999997</v>
          </cell>
          <cell r="N11747">
            <v>181065.75</v>
          </cell>
          <cell r="O11747">
            <v>9553.2875000000004</v>
          </cell>
          <cell r="P11747">
            <v>2502.732</v>
          </cell>
          <cell r="Q11747">
            <v>0</v>
          </cell>
          <cell r="R11747" t="e">
            <v>#N/A</v>
          </cell>
          <cell r="S11747">
            <v>1</v>
          </cell>
        </row>
        <row r="11750">
          <cell r="R11750" t="e">
            <v>#N/A</v>
          </cell>
        </row>
        <row r="11751">
          <cell r="R11751" t="e">
            <v>#N/A</v>
          </cell>
        </row>
        <row r="11752">
          <cell r="R11752" t="e">
            <v>#N/A</v>
          </cell>
        </row>
        <row r="11753">
          <cell r="R11753" t="e">
            <v>#N/A</v>
          </cell>
        </row>
        <row r="11754">
          <cell r="R11754" t="e">
            <v>#N/A</v>
          </cell>
        </row>
        <row r="11755">
          <cell r="R11755" t="e">
            <v>#N/A</v>
          </cell>
        </row>
        <row r="11756">
          <cell r="R11756" t="e">
            <v>#N/A</v>
          </cell>
        </row>
        <row r="11757">
          <cell r="R11757" t="e">
            <v>#N/A</v>
          </cell>
        </row>
        <row r="11758">
          <cell r="R11758" t="e">
            <v>#N/A</v>
          </cell>
        </row>
        <row r="11759">
          <cell r="R11759" t="e">
            <v>#N/A</v>
          </cell>
        </row>
        <row r="11760">
          <cell r="R11760" t="e">
            <v>#N/A</v>
          </cell>
        </row>
        <row r="11761">
          <cell r="R11761" t="e">
            <v>#N/A</v>
          </cell>
        </row>
        <row r="11762">
          <cell r="R11762" t="e">
            <v>#N/A</v>
          </cell>
        </row>
        <row r="11793">
          <cell r="I11793">
            <v>0</v>
          </cell>
          <cell r="J11793">
            <v>0</v>
          </cell>
          <cell r="K11793">
            <v>0</v>
          </cell>
          <cell r="L11793">
            <v>0</v>
          </cell>
        </row>
        <row r="11810">
          <cell r="I11810" t="str">
            <v>O.E. 13.9</v>
          </cell>
          <cell r="J11810" t="str">
            <v>Suministro e instalación Monitor profesional de 43” LED. Incluir Soporte de pared y cable HDMI 5 metros</v>
          </cell>
          <cell r="K11810" t="str">
            <v>un</v>
          </cell>
          <cell r="L11810">
            <v>4404094</v>
          </cell>
          <cell r="M11810">
            <v>4245495.9554000003</v>
          </cell>
          <cell r="N11810">
            <v>144852.6</v>
          </cell>
          <cell r="O11810">
            <v>11242.630000000001</v>
          </cell>
          <cell r="P11810">
            <v>2502.732</v>
          </cell>
          <cell r="Q11810">
            <v>0</v>
          </cell>
          <cell r="R11810" t="e">
            <v>#REF!</v>
          </cell>
          <cell r="S11810">
            <v>0.8</v>
          </cell>
        </row>
        <row r="11813">
          <cell r="R11813" t="e">
            <v>#REF!</v>
          </cell>
        </row>
        <row r="11814">
          <cell r="R11814" t="e">
            <v>#REF!</v>
          </cell>
        </row>
        <row r="11815">
          <cell r="R11815" t="e">
            <v>#REF!</v>
          </cell>
        </row>
        <row r="11816">
          <cell r="R11816" t="e">
            <v>#REF!</v>
          </cell>
        </row>
        <row r="11817">
          <cell r="R11817" t="e">
            <v>#REF!</v>
          </cell>
        </row>
        <row r="11818">
          <cell r="R11818" t="e">
            <v>#REF!</v>
          </cell>
        </row>
        <row r="11819">
          <cell r="R11819" t="e">
            <v>#REF!</v>
          </cell>
        </row>
        <row r="11820">
          <cell r="R11820" t="e">
            <v>#REF!</v>
          </cell>
        </row>
        <row r="11821">
          <cell r="R11821" t="e">
            <v>#REF!</v>
          </cell>
        </row>
        <row r="11822">
          <cell r="R11822" t="e">
            <v>#REF!</v>
          </cell>
        </row>
        <row r="11823">
          <cell r="R11823" t="e">
            <v>#REF!</v>
          </cell>
        </row>
        <row r="11824">
          <cell r="R11824" t="e">
            <v>#REF!</v>
          </cell>
        </row>
        <row r="11825">
          <cell r="R11825" t="e">
            <v>#REF!</v>
          </cell>
        </row>
        <row r="11856">
          <cell r="I11856">
            <v>0</v>
          </cell>
          <cell r="J11856">
            <v>0</v>
          </cell>
          <cell r="K11856">
            <v>0</v>
          </cell>
          <cell r="L11856">
            <v>0</v>
          </cell>
        </row>
        <row r="11873">
          <cell r="I11873" t="str">
            <v>O.E. 13.10</v>
          </cell>
          <cell r="J11873" t="str">
            <v>Suministro e instalación Workstation con 4 salidas hdmi-tarjeta graficadora</v>
          </cell>
          <cell r="K11873" t="str">
            <v>un</v>
          </cell>
          <cell r="L11873">
            <v>1346794</v>
          </cell>
          <cell r="M11873">
            <v>1249231.7739999997</v>
          </cell>
          <cell r="N11873">
            <v>90532.875</v>
          </cell>
          <cell r="O11873">
            <v>4526.6437500000002</v>
          </cell>
          <cell r="P11873">
            <v>2502.732</v>
          </cell>
          <cell r="Q11873">
            <v>0</v>
          </cell>
          <cell r="R11873" t="e">
            <v>#REF!</v>
          </cell>
          <cell r="S11873">
            <v>0.5</v>
          </cell>
        </row>
        <row r="11876">
          <cell r="R11876" t="e">
            <v>#REF!</v>
          </cell>
        </row>
        <row r="11877">
          <cell r="R11877" t="e">
            <v>#REF!</v>
          </cell>
        </row>
        <row r="11878">
          <cell r="R11878" t="e">
            <v>#REF!</v>
          </cell>
        </row>
        <row r="11879">
          <cell r="R11879" t="e">
            <v>#REF!</v>
          </cell>
        </row>
        <row r="11880">
          <cell r="R11880" t="e">
            <v>#REF!</v>
          </cell>
        </row>
        <row r="11881">
          <cell r="R11881" t="e">
            <v>#REF!</v>
          </cell>
        </row>
        <row r="11882">
          <cell r="R11882" t="e">
            <v>#REF!</v>
          </cell>
        </row>
        <row r="11883">
          <cell r="R11883" t="e">
            <v>#REF!</v>
          </cell>
        </row>
        <row r="11884">
          <cell r="R11884" t="e">
            <v>#REF!</v>
          </cell>
        </row>
        <row r="11885">
          <cell r="R11885" t="e">
            <v>#REF!</v>
          </cell>
        </row>
        <row r="11886">
          <cell r="R11886" t="e">
            <v>#REF!</v>
          </cell>
        </row>
        <row r="11887">
          <cell r="R11887" t="e">
            <v>#REF!</v>
          </cell>
        </row>
        <row r="11888">
          <cell r="R11888" t="e">
            <v>#REF!</v>
          </cell>
        </row>
        <row r="11919">
          <cell r="I11919">
            <v>0</v>
          </cell>
          <cell r="J11919">
            <v>0</v>
          </cell>
          <cell r="K11919">
            <v>0</v>
          </cell>
          <cell r="L11919">
            <v>0</v>
          </cell>
        </row>
        <row r="11936">
          <cell r="I11936" t="str">
            <v>O.E. 13.11</v>
          </cell>
          <cell r="J11936" t="str">
            <v>Suministro e instalación Servidor HPE ProLiant DL380 Gen10, Intel Xeon 3106 1.70GHz, 16GB DDR4, max. 197.68TB, 3.5", SATA, Rack (2U) - Debe incluir licencias de sistemas operativos. Fuentes de respaldo, extención de garantia 3 años</v>
          </cell>
          <cell r="K11936" t="str">
            <v>un</v>
          </cell>
          <cell r="L11936">
            <v>30044647</v>
          </cell>
          <cell r="M11936">
            <v>29852025.244999997</v>
          </cell>
          <cell r="N11936">
            <v>181065.75</v>
          </cell>
          <cell r="O11936">
            <v>9053.2875000000004</v>
          </cell>
          <cell r="P11936">
            <v>2502.732</v>
          </cell>
          <cell r="Q11936">
            <v>0</v>
          </cell>
          <cell r="R11936" t="e">
            <v>#N/A</v>
          </cell>
          <cell r="S11936">
            <v>1</v>
          </cell>
        </row>
        <row r="11939">
          <cell r="R11939" t="e">
            <v>#N/A</v>
          </cell>
        </row>
        <row r="11940">
          <cell r="R11940" t="e">
            <v>#N/A</v>
          </cell>
        </row>
        <row r="11941">
          <cell r="R11941" t="e">
            <v>#N/A</v>
          </cell>
        </row>
        <row r="11942">
          <cell r="R11942" t="e">
            <v>#N/A</v>
          </cell>
        </row>
        <row r="11943">
          <cell r="R11943" t="e">
            <v>#N/A</v>
          </cell>
        </row>
        <row r="11944">
          <cell r="R11944" t="e">
            <v>#N/A</v>
          </cell>
        </row>
        <row r="11945">
          <cell r="R11945" t="e">
            <v>#N/A</v>
          </cell>
        </row>
        <row r="11946">
          <cell r="R11946" t="e">
            <v>#N/A</v>
          </cell>
        </row>
        <row r="11947">
          <cell r="R11947" t="e">
            <v>#N/A</v>
          </cell>
        </row>
        <row r="11948">
          <cell r="R11948" t="e">
            <v>#N/A</v>
          </cell>
        </row>
        <row r="11949">
          <cell r="R11949" t="e">
            <v>#N/A</v>
          </cell>
        </row>
        <row r="11950">
          <cell r="R11950" t="e">
            <v>#N/A</v>
          </cell>
        </row>
        <row r="11951">
          <cell r="R11951" t="e">
            <v>#N/A</v>
          </cell>
        </row>
        <row r="11982">
          <cell r="I11982">
            <v>0</v>
          </cell>
          <cell r="J11982">
            <v>0</v>
          </cell>
          <cell r="K11982">
            <v>0</v>
          </cell>
          <cell r="L11982">
            <v>0</v>
          </cell>
        </row>
        <row r="11999">
          <cell r="I11999" t="str">
            <v>O.E. 13.12</v>
          </cell>
          <cell r="J11999" t="str">
            <v>Suministro e instalación Controlador de Acceso / 4 Puerta / 8 Lectores Huella y Tarjeta / Integración con Video / 100,000 Tarjetas / Incluye Gabinete y Fuente de Alimentación 12VCD/8A / Soporta batería de respaldo</v>
          </cell>
          <cell r="K11999" t="str">
            <v>un</v>
          </cell>
          <cell r="L11999">
            <v>2738459</v>
          </cell>
          <cell r="M11999">
            <v>2638396.4690999999</v>
          </cell>
          <cell r="N11999">
            <v>90532.875</v>
          </cell>
          <cell r="O11999">
            <v>7026.6437500000002</v>
          </cell>
          <cell r="P11999">
            <v>2502.732</v>
          </cell>
          <cell r="Q11999">
            <v>0</v>
          </cell>
          <cell r="R11999" t="e">
            <v>#N/A</v>
          </cell>
          <cell r="S11999">
            <v>0.5</v>
          </cell>
        </row>
        <row r="12002">
          <cell r="R12002" t="e">
            <v>#N/A</v>
          </cell>
        </row>
        <row r="12003">
          <cell r="R12003" t="e">
            <v>#N/A</v>
          </cell>
        </row>
        <row r="12004">
          <cell r="R12004" t="e">
            <v>#N/A</v>
          </cell>
        </row>
        <row r="12005">
          <cell r="R12005" t="e">
            <v>#N/A</v>
          </cell>
        </row>
        <row r="12006">
          <cell r="R12006" t="e">
            <v>#N/A</v>
          </cell>
        </row>
        <row r="12007">
          <cell r="R12007" t="e">
            <v>#N/A</v>
          </cell>
        </row>
        <row r="12008">
          <cell r="R12008" t="e">
            <v>#N/A</v>
          </cell>
        </row>
        <row r="12009">
          <cell r="R12009" t="e">
            <v>#N/A</v>
          </cell>
        </row>
        <row r="12010">
          <cell r="R12010" t="e">
            <v>#N/A</v>
          </cell>
        </row>
        <row r="12011">
          <cell r="R12011" t="e">
            <v>#N/A</v>
          </cell>
        </row>
        <row r="12012">
          <cell r="R12012" t="e">
            <v>#N/A</v>
          </cell>
        </row>
        <row r="12013">
          <cell r="R12013" t="e">
            <v>#N/A</v>
          </cell>
        </row>
        <row r="12014">
          <cell r="R12014" t="e">
            <v>#N/A</v>
          </cell>
        </row>
        <row r="12045">
          <cell r="I12045">
            <v>0</v>
          </cell>
          <cell r="J12045">
            <v>0</v>
          </cell>
          <cell r="K12045">
            <v>0</v>
          </cell>
          <cell r="L12045">
            <v>0</v>
          </cell>
        </row>
        <row r="12062">
          <cell r="I12062" t="str">
            <v>O.E. 13.12</v>
          </cell>
          <cell r="J12062" t="str">
            <v>Suministro e instalación Controlador de Acceso / 4 Puerta / 8 Lectores Huella y Tarjeta / Integración con Video / 100,000 Tarjetas / Incluye Gabinete y Fuente de Alimentación 12VCD/8A / Soporta batería de respaldo</v>
          </cell>
          <cell r="K12062" t="str">
            <v>un</v>
          </cell>
          <cell r="L12062">
            <v>2738459</v>
          </cell>
          <cell r="M12062">
            <v>2638396.4690999999</v>
          </cell>
          <cell r="N12062">
            <v>90532.875</v>
          </cell>
          <cell r="O12062">
            <v>7026.6437500000002</v>
          </cell>
          <cell r="P12062">
            <v>2502.732</v>
          </cell>
          <cell r="Q12062">
            <v>0</v>
          </cell>
          <cell r="R12062" t="e">
            <v>#N/A</v>
          </cell>
          <cell r="S12062">
            <v>0.5</v>
          </cell>
        </row>
        <row r="12065">
          <cell r="R12065" t="e">
            <v>#N/A</v>
          </cell>
        </row>
        <row r="12066">
          <cell r="R12066" t="e">
            <v>#N/A</v>
          </cell>
        </row>
        <row r="12067">
          <cell r="R12067" t="e">
            <v>#N/A</v>
          </cell>
        </row>
        <row r="12068">
          <cell r="R12068" t="e">
            <v>#N/A</v>
          </cell>
        </row>
        <row r="12069">
          <cell r="R12069" t="e">
            <v>#N/A</v>
          </cell>
        </row>
        <row r="12070">
          <cell r="R12070" t="e">
            <v>#N/A</v>
          </cell>
        </row>
        <row r="12071">
          <cell r="R12071" t="e">
            <v>#N/A</v>
          </cell>
        </row>
        <row r="12072">
          <cell r="R12072" t="e">
            <v>#N/A</v>
          </cell>
        </row>
        <row r="12073">
          <cell r="R12073" t="e">
            <v>#N/A</v>
          </cell>
        </row>
        <row r="12074">
          <cell r="R12074" t="e">
            <v>#N/A</v>
          </cell>
        </row>
        <row r="12075">
          <cell r="R12075" t="e">
            <v>#N/A</v>
          </cell>
        </row>
        <row r="12076">
          <cell r="R12076" t="e">
            <v>#N/A</v>
          </cell>
        </row>
        <row r="12077">
          <cell r="R12077" t="e">
            <v>#N/A</v>
          </cell>
        </row>
        <row r="12108">
          <cell r="I12108">
            <v>0</v>
          </cell>
          <cell r="J12108">
            <v>0</v>
          </cell>
          <cell r="K12108">
            <v>0</v>
          </cell>
          <cell r="L12108">
            <v>0</v>
          </cell>
        </row>
        <row r="12125">
          <cell r="I12125" t="str">
            <v>O.E. 13.13</v>
          </cell>
          <cell r="J12125" t="str">
            <v>Suministro e instalación Controlador de Acceso / 2 Puerta / 8 Lectores Huella y Tarjeta / Integración con Video / 100,000 Tarjetas / Incluye Gabinete y Fuente de Alimentación 12VCD/8A / Soporta batería de respaldo</v>
          </cell>
          <cell r="K12125" t="str">
            <v>un</v>
          </cell>
          <cell r="L12125">
            <v>2306635</v>
          </cell>
          <cell r="M12125">
            <v>2206572.5178</v>
          </cell>
          <cell r="N12125">
            <v>90532.875</v>
          </cell>
          <cell r="O12125">
            <v>7026.6437500000002</v>
          </cell>
          <cell r="P12125">
            <v>2502.732</v>
          </cell>
          <cell r="Q12125">
            <v>0</v>
          </cell>
          <cell r="R12125" t="e">
            <v>#N/A</v>
          </cell>
          <cell r="S12125">
            <v>0.5</v>
          </cell>
        </row>
        <row r="12128">
          <cell r="R12128" t="e">
            <v>#N/A</v>
          </cell>
        </row>
        <row r="12129">
          <cell r="R12129" t="e">
            <v>#N/A</v>
          </cell>
        </row>
        <row r="12130">
          <cell r="R12130" t="e">
            <v>#N/A</v>
          </cell>
        </row>
        <row r="12131">
          <cell r="R12131" t="e">
            <v>#N/A</v>
          </cell>
        </row>
        <row r="12132">
          <cell r="R12132" t="e">
            <v>#N/A</v>
          </cell>
        </row>
        <row r="12133">
          <cell r="R12133" t="e">
            <v>#N/A</v>
          </cell>
        </row>
        <row r="12134">
          <cell r="R12134" t="e">
            <v>#N/A</v>
          </cell>
        </row>
        <row r="12135">
          <cell r="R12135" t="e">
            <v>#N/A</v>
          </cell>
        </row>
        <row r="12136">
          <cell r="R12136" t="e">
            <v>#N/A</v>
          </cell>
        </row>
        <row r="12137">
          <cell r="R12137" t="e">
            <v>#N/A</v>
          </cell>
        </row>
        <row r="12138">
          <cell r="R12138" t="e">
            <v>#N/A</v>
          </cell>
        </row>
        <row r="12139">
          <cell r="R12139" t="e">
            <v>#N/A</v>
          </cell>
        </row>
        <row r="12140">
          <cell r="R12140" t="e">
            <v>#N/A</v>
          </cell>
        </row>
        <row r="12171">
          <cell r="I12171">
            <v>0</v>
          </cell>
          <cell r="J12171">
            <v>0</v>
          </cell>
          <cell r="K12171">
            <v>0</v>
          </cell>
          <cell r="L12171">
            <v>0</v>
          </cell>
        </row>
        <row r="12188">
          <cell r="I12188" t="str">
            <v>O.E. 13.14</v>
          </cell>
          <cell r="J12188" t="str">
            <v>Suministro e instalación Bateria 12v 7ah</v>
          </cell>
          <cell r="K12188" t="str">
            <v>un</v>
          </cell>
          <cell r="L12188">
            <v>120773</v>
          </cell>
          <cell r="M12188">
            <v>80246.138699999996</v>
          </cell>
          <cell r="N12188">
            <v>36213.15</v>
          </cell>
          <cell r="O12188">
            <v>1810.6575000000003</v>
          </cell>
          <cell r="P12188">
            <v>2502.732</v>
          </cell>
          <cell r="Q12188">
            <v>0</v>
          </cell>
          <cell r="R12188" t="e">
            <v>#N/A</v>
          </cell>
          <cell r="S12188">
            <v>0.2</v>
          </cell>
        </row>
        <row r="12191">
          <cell r="R12191" t="e">
            <v>#N/A</v>
          </cell>
        </row>
        <row r="12192">
          <cell r="R12192" t="e">
            <v>#N/A</v>
          </cell>
        </row>
        <row r="12193">
          <cell r="R12193" t="e">
            <v>#N/A</v>
          </cell>
        </row>
        <row r="12194">
          <cell r="R12194" t="e">
            <v>#N/A</v>
          </cell>
        </row>
        <row r="12195">
          <cell r="R12195" t="e">
            <v>#N/A</v>
          </cell>
        </row>
        <row r="12196">
          <cell r="R12196" t="e">
            <v>#N/A</v>
          </cell>
        </row>
        <row r="12197">
          <cell r="R12197" t="e">
            <v>#N/A</v>
          </cell>
        </row>
        <row r="12198">
          <cell r="R12198" t="e">
            <v>#N/A</v>
          </cell>
        </row>
        <row r="12199">
          <cell r="R12199" t="e">
            <v>#N/A</v>
          </cell>
        </row>
        <row r="12200">
          <cell r="R12200" t="e">
            <v>#N/A</v>
          </cell>
        </row>
        <row r="12201">
          <cell r="R12201" t="e">
            <v>#N/A</v>
          </cell>
        </row>
        <row r="12202">
          <cell r="R12202" t="e">
            <v>#N/A</v>
          </cell>
        </row>
        <row r="12203">
          <cell r="R12203" t="e">
            <v>#N/A</v>
          </cell>
        </row>
        <row r="12234">
          <cell r="I12234">
            <v>0</v>
          </cell>
          <cell r="J12234">
            <v>0</v>
          </cell>
          <cell r="K12234">
            <v>0</v>
          </cell>
          <cell r="L12234">
            <v>0</v>
          </cell>
        </row>
        <row r="12251">
          <cell r="I12251" t="str">
            <v>O.E. 13.15</v>
          </cell>
          <cell r="J12251" t="str">
            <v>Suministro e instalación Lector de tarjetas em / sup wiegand / ip65</v>
          </cell>
          <cell r="K12251" t="str">
            <v>un</v>
          </cell>
          <cell r="L12251">
            <v>358827</v>
          </cell>
          <cell r="M12251">
            <v>261264.53569999995</v>
          </cell>
          <cell r="N12251">
            <v>90532.875</v>
          </cell>
          <cell r="O12251">
            <v>4526.6437500000002</v>
          </cell>
          <cell r="P12251">
            <v>2502.732</v>
          </cell>
          <cell r="Q12251">
            <v>0</v>
          </cell>
          <cell r="R12251" t="e">
            <v>#N/A</v>
          </cell>
          <cell r="S12251">
            <v>0.5</v>
          </cell>
        </row>
        <row r="12254">
          <cell r="R12254" t="e">
            <v>#N/A</v>
          </cell>
        </row>
        <row r="12255">
          <cell r="R12255" t="e">
            <v>#N/A</v>
          </cell>
        </row>
        <row r="12256">
          <cell r="R12256" t="e">
            <v>#N/A</v>
          </cell>
        </row>
        <row r="12257">
          <cell r="R12257" t="e">
            <v>#N/A</v>
          </cell>
        </row>
        <row r="12258">
          <cell r="R12258" t="e">
            <v>#N/A</v>
          </cell>
        </row>
        <row r="12259">
          <cell r="R12259" t="e">
            <v>#N/A</v>
          </cell>
        </row>
        <row r="12260">
          <cell r="R12260" t="e">
            <v>#N/A</v>
          </cell>
        </row>
        <row r="12261">
          <cell r="R12261" t="e">
            <v>#N/A</v>
          </cell>
        </row>
        <row r="12262">
          <cell r="R12262" t="e">
            <v>#N/A</v>
          </cell>
        </row>
        <row r="12263">
          <cell r="R12263" t="e">
            <v>#N/A</v>
          </cell>
        </row>
        <row r="12264">
          <cell r="R12264" t="e">
            <v>#N/A</v>
          </cell>
        </row>
        <row r="12265">
          <cell r="R12265" t="e">
            <v>#N/A</v>
          </cell>
        </row>
        <row r="12266">
          <cell r="R12266" t="e">
            <v>#N/A</v>
          </cell>
        </row>
        <row r="12267">
          <cell r="R12267" t="e">
            <v>#N/A</v>
          </cell>
        </row>
        <row r="12268">
          <cell r="R12268" t="e">
            <v>#N/A</v>
          </cell>
        </row>
        <row r="12269">
          <cell r="R12269" t="e">
            <v>#N/A</v>
          </cell>
        </row>
        <row r="12297">
          <cell r="I12297">
            <v>0</v>
          </cell>
          <cell r="J12297">
            <v>0</v>
          </cell>
          <cell r="K12297">
            <v>0</v>
          </cell>
          <cell r="L12297">
            <v>0</v>
          </cell>
        </row>
        <row r="12314">
          <cell r="I12314" t="str">
            <v>O.E. 13.16</v>
          </cell>
          <cell r="J12314" t="str">
            <v>Suministro e instalación Boton no-touch para salida aluminio</v>
          </cell>
          <cell r="K12314" t="str">
            <v>un</v>
          </cell>
          <cell r="L12314">
            <v>172538</v>
          </cell>
          <cell r="M12314">
            <v>142874.9105</v>
          </cell>
          <cell r="N12314">
            <v>25866.535714285714</v>
          </cell>
          <cell r="O12314">
            <v>1293.3267857142857</v>
          </cell>
          <cell r="P12314">
            <v>2502.732</v>
          </cell>
          <cell r="Q12314">
            <v>0</v>
          </cell>
          <cell r="R12314" t="e">
            <v>#N/A</v>
          </cell>
          <cell r="S12314">
            <v>0.14285714285714285</v>
          </cell>
        </row>
        <row r="12317">
          <cell r="R12317" t="e">
            <v>#N/A</v>
          </cell>
        </row>
        <row r="12318">
          <cell r="R12318" t="e">
            <v>#N/A</v>
          </cell>
        </row>
        <row r="12319">
          <cell r="R12319" t="e">
            <v>#N/A</v>
          </cell>
        </row>
        <row r="12320">
          <cell r="R12320" t="e">
            <v>#N/A</v>
          </cell>
        </row>
        <row r="12321">
          <cell r="R12321" t="e">
            <v>#N/A</v>
          </cell>
        </row>
        <row r="12322">
          <cell r="R12322" t="e">
            <v>#N/A</v>
          </cell>
        </row>
        <row r="12323">
          <cell r="R12323" t="e">
            <v>#N/A</v>
          </cell>
        </row>
        <row r="12324">
          <cell r="R12324" t="e">
            <v>#N/A</v>
          </cell>
        </row>
        <row r="12325">
          <cell r="R12325" t="e">
            <v>#N/A</v>
          </cell>
        </row>
        <row r="12326">
          <cell r="R12326" t="e">
            <v>#N/A</v>
          </cell>
        </row>
        <row r="12327">
          <cell r="R12327" t="e">
            <v>#N/A</v>
          </cell>
        </row>
        <row r="12328">
          <cell r="R12328" t="e">
            <v>#N/A</v>
          </cell>
        </row>
        <row r="12329">
          <cell r="R12329" t="e">
            <v>#N/A</v>
          </cell>
        </row>
        <row r="12330">
          <cell r="R12330" t="e">
            <v>#N/A</v>
          </cell>
        </row>
        <row r="12331">
          <cell r="R12331" t="e">
            <v>#N/A</v>
          </cell>
        </row>
        <row r="12332">
          <cell r="R12332" t="e">
            <v>#N/A</v>
          </cell>
        </row>
        <row r="12360">
          <cell r="I12360">
            <v>0</v>
          </cell>
          <cell r="J12360">
            <v>0</v>
          </cell>
          <cell r="K12360">
            <v>0</v>
          </cell>
          <cell r="L12360">
            <v>0</v>
          </cell>
        </row>
        <row r="12377">
          <cell r="I12377" t="str">
            <v>O.E. 13.17</v>
          </cell>
          <cell r="J12377" t="str">
            <v>Suministro e instalación Electroiman 1 puerta 300 kg estatus puerta 12-24vdc</v>
          </cell>
          <cell r="K12377" t="str">
            <v>un</v>
          </cell>
          <cell r="L12377">
            <v>1153464</v>
          </cell>
          <cell r="M12377">
            <v>1036401.3569</v>
          </cell>
          <cell r="N12377">
            <v>90532.875</v>
          </cell>
          <cell r="O12377">
            <v>24026.643749999999</v>
          </cell>
          <cell r="P12377">
            <v>2502.732</v>
          </cell>
          <cell r="Q12377">
            <v>0</v>
          </cell>
          <cell r="R12377" t="e">
            <v>#N/A</v>
          </cell>
          <cell r="S12377">
            <v>0.5</v>
          </cell>
        </row>
        <row r="12380">
          <cell r="R12380" t="e">
            <v>#N/A</v>
          </cell>
        </row>
        <row r="12381">
          <cell r="R12381" t="e">
            <v>#N/A</v>
          </cell>
        </row>
        <row r="12382">
          <cell r="R12382" t="e">
            <v>#N/A</v>
          </cell>
        </row>
        <row r="12383">
          <cell r="R12383" t="e">
            <v>#N/A</v>
          </cell>
        </row>
        <row r="12384">
          <cell r="R12384" t="e">
            <v>#N/A</v>
          </cell>
        </row>
        <row r="12385">
          <cell r="R12385" t="e">
            <v>#N/A</v>
          </cell>
        </row>
        <row r="12386">
          <cell r="R12386" t="e">
            <v>#N/A</v>
          </cell>
        </row>
        <row r="12387">
          <cell r="R12387" t="e">
            <v>#N/A</v>
          </cell>
        </row>
        <row r="12388">
          <cell r="R12388" t="e">
            <v>#N/A</v>
          </cell>
        </row>
        <row r="12389">
          <cell r="R12389" t="e">
            <v>#N/A</v>
          </cell>
        </row>
        <row r="12390">
          <cell r="R12390" t="e">
            <v>#N/A</v>
          </cell>
        </row>
        <row r="12391">
          <cell r="R12391" t="e">
            <v>#N/A</v>
          </cell>
        </row>
        <row r="12392">
          <cell r="R12392" t="e">
            <v>#N/A</v>
          </cell>
        </row>
        <row r="12393">
          <cell r="R12393" t="e">
            <v>#N/A</v>
          </cell>
        </row>
        <row r="12394">
          <cell r="R12394" t="e">
            <v>#N/A</v>
          </cell>
        </row>
        <row r="12395">
          <cell r="R12395" t="e">
            <v>#N/A</v>
          </cell>
        </row>
        <row r="12406">
          <cell r="M12406">
            <v>0</v>
          </cell>
          <cell r="N12406">
            <v>0</v>
          </cell>
        </row>
        <row r="12407">
          <cell r="M12407">
            <v>0</v>
          </cell>
          <cell r="N12407">
            <v>0</v>
          </cell>
        </row>
        <row r="12423">
          <cell r="I12423">
            <v>0</v>
          </cell>
          <cell r="J12423">
            <v>0</v>
          </cell>
          <cell r="K12423">
            <v>0</v>
          </cell>
          <cell r="L12423">
            <v>0</v>
          </cell>
        </row>
        <row r="12440">
          <cell r="I12440" t="str">
            <v>O.E. 13.18</v>
          </cell>
          <cell r="J12440" t="str">
            <v>Suministro e instalación Fuente de poder ALTRONIX de 12/24 Vcd @ 6 Amper, con capacidad de respaldo, 1 salida, con voltaje de entrada de 115 Vca</v>
          </cell>
          <cell r="K12440" t="str">
            <v>un</v>
          </cell>
          <cell r="L12440">
            <v>1746965</v>
          </cell>
          <cell r="M12440">
            <v>1706438.9013</v>
          </cell>
          <cell r="N12440">
            <v>36213.15</v>
          </cell>
          <cell r="O12440">
            <v>1810.6575000000003</v>
          </cell>
          <cell r="P12440">
            <v>2502.732</v>
          </cell>
          <cell r="Q12440">
            <v>0</v>
          </cell>
          <cell r="R12440" t="e">
            <v>#N/A</v>
          </cell>
          <cell r="S12440">
            <v>0.2</v>
          </cell>
        </row>
        <row r="12443">
          <cell r="R12443" t="e">
            <v>#N/A</v>
          </cell>
        </row>
        <row r="12444">
          <cell r="R12444" t="e">
            <v>#N/A</v>
          </cell>
        </row>
        <row r="12445">
          <cell r="R12445" t="e">
            <v>#N/A</v>
          </cell>
        </row>
        <row r="12446">
          <cell r="R12446" t="e">
            <v>#N/A</v>
          </cell>
        </row>
        <row r="12447">
          <cell r="R12447" t="e">
            <v>#N/A</v>
          </cell>
        </row>
        <row r="12448">
          <cell r="R12448" t="e">
            <v>#N/A</v>
          </cell>
        </row>
        <row r="12449">
          <cell r="R12449" t="e">
            <v>#N/A</v>
          </cell>
        </row>
        <row r="12450">
          <cell r="R12450" t="e">
            <v>#N/A</v>
          </cell>
        </row>
        <row r="12451">
          <cell r="R12451" t="e">
            <v>#N/A</v>
          </cell>
        </row>
        <row r="12452">
          <cell r="R12452" t="e">
            <v>#N/A</v>
          </cell>
        </row>
        <row r="12453">
          <cell r="R12453" t="e">
            <v>#N/A</v>
          </cell>
        </row>
        <row r="12454">
          <cell r="R12454" t="e">
            <v>#N/A</v>
          </cell>
        </row>
        <row r="12455">
          <cell r="R12455" t="e">
            <v>#N/A</v>
          </cell>
        </row>
        <row r="12456">
          <cell r="R12456" t="e">
            <v>#N/A</v>
          </cell>
        </row>
        <row r="12457">
          <cell r="R12457" t="e">
            <v>#N/A</v>
          </cell>
        </row>
        <row r="12458">
          <cell r="R12458" t="e">
            <v>#N/A</v>
          </cell>
        </row>
        <row r="12486">
          <cell r="I12486">
            <v>0</v>
          </cell>
          <cell r="J12486">
            <v>0</v>
          </cell>
          <cell r="K12486">
            <v>0</v>
          </cell>
          <cell r="L12486">
            <v>0</v>
          </cell>
        </row>
        <row r="12503">
          <cell r="I12503" t="str">
            <v>O.E. 13.19</v>
          </cell>
          <cell r="J12503" t="str">
            <v>Suministro e instalación Estación enroladora de tarjetas para IVMS4200 / Facilita el alta de las tarjetas al software / DOBLE TECNOLOGIA Soporta tarjetas MIFARE y Proximidad EM</v>
          </cell>
          <cell r="K12503" t="str">
            <v>un</v>
          </cell>
          <cell r="L12503">
            <v>2412625</v>
          </cell>
          <cell r="M12503">
            <v>2353086.6387</v>
          </cell>
          <cell r="N12503">
            <v>54319.724999999999</v>
          </cell>
          <cell r="O12503">
            <v>2715.9862499999999</v>
          </cell>
          <cell r="P12503">
            <v>2502.732</v>
          </cell>
          <cell r="Q12503">
            <v>0</v>
          </cell>
          <cell r="R12503" t="e">
            <v>#N/A</v>
          </cell>
          <cell r="S12503">
            <v>0.3</v>
          </cell>
        </row>
        <row r="12506">
          <cell r="R12506" t="e">
            <v>#N/A</v>
          </cell>
        </row>
        <row r="12507">
          <cell r="R12507" t="e">
            <v>#N/A</v>
          </cell>
        </row>
        <row r="12508">
          <cell r="R12508" t="e">
            <v>#N/A</v>
          </cell>
        </row>
        <row r="12509">
          <cell r="R12509" t="e">
            <v>#N/A</v>
          </cell>
        </row>
        <row r="12510">
          <cell r="R12510" t="e">
            <v>#N/A</v>
          </cell>
        </row>
        <row r="12511">
          <cell r="R12511" t="e">
            <v>#N/A</v>
          </cell>
        </row>
        <row r="12512">
          <cell r="R12512" t="e">
            <v>#N/A</v>
          </cell>
        </row>
        <row r="12513">
          <cell r="R12513" t="e">
            <v>#N/A</v>
          </cell>
        </row>
        <row r="12514">
          <cell r="R12514" t="e">
            <v>#N/A</v>
          </cell>
        </row>
        <row r="12515">
          <cell r="R12515" t="e">
            <v>#N/A</v>
          </cell>
        </row>
        <row r="12516">
          <cell r="R12516" t="e">
            <v>#N/A</v>
          </cell>
        </row>
        <row r="12517">
          <cell r="R12517" t="e">
            <v>#N/A</v>
          </cell>
        </row>
        <row r="12518">
          <cell r="R12518" t="e">
            <v>#N/A</v>
          </cell>
        </row>
        <row r="12519">
          <cell r="R12519" t="e">
            <v>#N/A</v>
          </cell>
        </row>
        <row r="12520">
          <cell r="R12520" t="e">
            <v>#N/A</v>
          </cell>
        </row>
        <row r="12521">
          <cell r="R12521" t="e">
            <v>#N/A</v>
          </cell>
        </row>
        <row r="12549">
          <cell r="I12549">
            <v>0</v>
          </cell>
          <cell r="J12549">
            <v>0</v>
          </cell>
          <cell r="K12549">
            <v>0</v>
          </cell>
          <cell r="L12549">
            <v>0</v>
          </cell>
        </row>
        <row r="12566">
          <cell r="I12566" t="str">
            <v>O.E. 13.20</v>
          </cell>
          <cell r="J12566" t="str">
            <v>Suministro e instalación Tarjeta MIFARE® de 1Kb / Frecuencia 13.56 Mhz</v>
          </cell>
          <cell r="K12566" t="str">
            <v>un</v>
          </cell>
          <cell r="L12566">
            <v>14441</v>
          </cell>
          <cell r="M12566">
            <v>10987.27</v>
          </cell>
          <cell r="N12566">
            <v>905.32875000000001</v>
          </cell>
          <cell r="O12566">
            <v>45.266437500000002</v>
          </cell>
          <cell r="P12566">
            <v>2502.732</v>
          </cell>
          <cell r="Q12566">
            <v>0</v>
          </cell>
          <cell r="R12566" t="e">
            <v>#N/A</v>
          </cell>
          <cell r="S12566">
            <v>5.0000000000000001E-3</v>
          </cell>
        </row>
        <row r="12569">
          <cell r="R12569" t="e">
            <v>#N/A</v>
          </cell>
        </row>
        <row r="12570">
          <cell r="R12570" t="e">
            <v>#N/A</v>
          </cell>
        </row>
        <row r="12571">
          <cell r="R12571" t="e">
            <v>#N/A</v>
          </cell>
        </row>
        <row r="12572">
          <cell r="R12572" t="e">
            <v>#N/A</v>
          </cell>
        </row>
        <row r="12573">
          <cell r="R12573" t="e">
            <v>#N/A</v>
          </cell>
        </row>
        <row r="12574">
          <cell r="R12574" t="e">
            <v>#N/A</v>
          </cell>
        </row>
        <row r="12575">
          <cell r="R12575" t="e">
            <v>#N/A</v>
          </cell>
        </row>
        <row r="12576">
          <cell r="R12576" t="e">
            <v>#N/A</v>
          </cell>
        </row>
        <row r="12577">
          <cell r="R12577" t="e">
            <v>#N/A</v>
          </cell>
        </row>
        <row r="12578">
          <cell r="R12578" t="e">
            <v>#N/A</v>
          </cell>
        </row>
        <row r="12579">
          <cell r="R12579" t="e">
            <v>#N/A</v>
          </cell>
        </row>
        <row r="12580">
          <cell r="R12580" t="e">
            <v>#N/A</v>
          </cell>
        </row>
        <row r="12581">
          <cell r="R12581" t="e">
            <v>#N/A</v>
          </cell>
        </row>
        <row r="12582">
          <cell r="R12582" t="e">
            <v>#N/A</v>
          </cell>
        </row>
        <row r="12583">
          <cell r="R12583" t="e">
            <v>#N/A</v>
          </cell>
        </row>
        <row r="12584">
          <cell r="R12584" t="e">
            <v>#N/A</v>
          </cell>
        </row>
        <row r="12612">
          <cell r="I12612">
            <v>0</v>
          </cell>
          <cell r="J12612">
            <v>0</v>
          </cell>
          <cell r="K12612">
            <v>0</v>
          </cell>
          <cell r="L12612">
            <v>0</v>
          </cell>
        </row>
        <row r="12629">
          <cell r="I12629" t="str">
            <v>O.E. 13.21</v>
          </cell>
          <cell r="J12629" t="str">
            <v>Suministro e instalación Licencia hikcentral control acceso modulo 2 puertas</v>
          </cell>
          <cell r="K12629" t="str">
            <v>un</v>
          </cell>
          <cell r="L12629">
            <v>841540</v>
          </cell>
          <cell r="M12629">
            <v>743977.37329999986</v>
          </cell>
          <cell r="N12629">
            <v>90532.875</v>
          </cell>
          <cell r="O12629">
            <v>4526.6437500000002</v>
          </cell>
          <cell r="P12629">
            <v>2502.732</v>
          </cell>
          <cell r="Q12629">
            <v>0</v>
          </cell>
          <cell r="R12629" t="e">
            <v>#N/A</v>
          </cell>
          <cell r="S12629">
            <v>0.5</v>
          </cell>
        </row>
        <row r="12632">
          <cell r="R12632" t="e">
            <v>#N/A</v>
          </cell>
        </row>
        <row r="12633">
          <cell r="R12633" t="e">
            <v>#N/A</v>
          </cell>
        </row>
        <row r="12634">
          <cell r="R12634" t="e">
            <v>#N/A</v>
          </cell>
        </row>
        <row r="12635">
          <cell r="R12635" t="e">
            <v>#N/A</v>
          </cell>
        </row>
        <row r="12636">
          <cell r="R12636" t="e">
            <v>#N/A</v>
          </cell>
        </row>
        <row r="12637">
          <cell r="R12637" t="e">
            <v>#N/A</v>
          </cell>
        </row>
        <row r="12638">
          <cell r="R12638" t="e">
            <v>#N/A</v>
          </cell>
        </row>
        <row r="12639">
          <cell r="R12639" t="e">
            <v>#N/A</v>
          </cell>
        </row>
        <row r="12640">
          <cell r="R12640" t="e">
            <v>#N/A</v>
          </cell>
        </row>
        <row r="12641">
          <cell r="R12641" t="e">
            <v>#N/A</v>
          </cell>
        </row>
        <row r="12642">
          <cell r="R12642" t="e">
            <v>#N/A</v>
          </cell>
        </row>
        <row r="12643">
          <cell r="R12643" t="e">
            <v>#N/A</v>
          </cell>
        </row>
        <row r="12644">
          <cell r="R12644" t="e">
            <v>#N/A</v>
          </cell>
        </row>
        <row r="12645">
          <cell r="R12645" t="e">
            <v>#N/A</v>
          </cell>
        </row>
        <row r="12646">
          <cell r="R12646" t="e">
            <v>#N/A</v>
          </cell>
        </row>
        <row r="12647">
          <cell r="R12647" t="e">
            <v>#N/A</v>
          </cell>
        </row>
        <row r="12675">
          <cell r="I12675">
            <v>0</v>
          </cell>
          <cell r="J12675">
            <v>0</v>
          </cell>
          <cell r="K12675">
            <v>0</v>
          </cell>
          <cell r="L12675">
            <v>0</v>
          </cell>
        </row>
        <row r="12692">
          <cell r="I12692" t="str">
            <v>O.E. 13.22</v>
          </cell>
          <cell r="J12692" t="str">
            <v>Suministro e instalación Licencia hikcentral control acceso modulo 1 puerta</v>
          </cell>
          <cell r="K12692" t="str">
            <v>un</v>
          </cell>
          <cell r="L12692">
            <v>468834</v>
          </cell>
          <cell r="M12692">
            <v>371271.43199999997</v>
          </cell>
          <cell r="N12692">
            <v>90532.875</v>
          </cell>
          <cell r="O12692">
            <v>4526.6437500000002</v>
          </cell>
          <cell r="P12692">
            <v>2502.732</v>
          </cell>
          <cell r="Q12692">
            <v>0</v>
          </cell>
          <cell r="R12692" t="e">
            <v>#N/A</v>
          </cell>
          <cell r="S12692">
            <v>0.5</v>
          </cell>
        </row>
        <row r="12695">
          <cell r="R12695" t="e">
            <v>#N/A</v>
          </cell>
        </row>
        <row r="12696">
          <cell r="R12696" t="e">
            <v>#N/A</v>
          </cell>
        </row>
        <row r="12697">
          <cell r="R12697" t="e">
            <v>#N/A</v>
          </cell>
        </row>
        <row r="12698">
          <cell r="R12698" t="e">
            <v>#N/A</v>
          </cell>
        </row>
        <row r="12699">
          <cell r="R12699" t="e">
            <v>#N/A</v>
          </cell>
        </row>
        <row r="12700">
          <cell r="R12700" t="e">
            <v>#N/A</v>
          </cell>
        </row>
        <row r="12701">
          <cell r="R12701" t="e">
            <v>#N/A</v>
          </cell>
        </row>
        <row r="12702">
          <cell r="R12702" t="e">
            <v>#N/A</v>
          </cell>
        </row>
        <row r="12703">
          <cell r="R12703" t="e">
            <v>#N/A</v>
          </cell>
        </row>
        <row r="12704">
          <cell r="R12704" t="e">
            <v>#N/A</v>
          </cell>
        </row>
        <row r="12705">
          <cell r="R12705" t="e">
            <v>#N/A</v>
          </cell>
        </row>
        <row r="12706">
          <cell r="R12706" t="e">
            <v>#N/A</v>
          </cell>
        </row>
        <row r="12707">
          <cell r="R12707" t="e">
            <v>#N/A</v>
          </cell>
        </row>
        <row r="12708">
          <cell r="R12708" t="e">
            <v>#N/A</v>
          </cell>
        </row>
        <row r="12709">
          <cell r="R12709" t="e">
            <v>#N/A</v>
          </cell>
        </row>
        <row r="12710">
          <cell r="R12710" t="e">
            <v>#N/A</v>
          </cell>
        </row>
        <row r="12738">
          <cell r="I12738">
            <v>0</v>
          </cell>
          <cell r="J12738">
            <v>0</v>
          </cell>
          <cell r="K12738">
            <v>0</v>
          </cell>
          <cell r="L12738">
            <v>0</v>
          </cell>
        </row>
        <row r="12755">
          <cell r="I12755" t="str">
            <v>O.E. 13.23</v>
          </cell>
          <cell r="J12755" t="str">
            <v>Suministro e instalación Licencia hikcentral reporte asistencia</v>
          </cell>
          <cell r="K12755" t="str">
            <v>un</v>
          </cell>
          <cell r="L12755">
            <v>4516513</v>
          </cell>
          <cell r="M12755">
            <v>4418951.212199999</v>
          </cell>
          <cell r="N12755">
            <v>90532.875</v>
          </cell>
          <cell r="O12755">
            <v>4526.6437500000002</v>
          </cell>
          <cell r="P12755">
            <v>2502.732</v>
          </cell>
          <cell r="Q12755">
            <v>0</v>
          </cell>
          <cell r="R12755" t="e">
            <v>#N/A</v>
          </cell>
          <cell r="S12755">
            <v>0.5</v>
          </cell>
        </row>
        <row r="12758">
          <cell r="R12758" t="e">
            <v>#N/A</v>
          </cell>
        </row>
        <row r="12759">
          <cell r="R12759" t="e">
            <v>#N/A</v>
          </cell>
        </row>
        <row r="12760">
          <cell r="R12760" t="e">
            <v>#N/A</v>
          </cell>
        </row>
        <row r="12761">
          <cell r="R12761" t="e">
            <v>#N/A</v>
          </cell>
        </row>
        <row r="12762">
          <cell r="R12762" t="e">
            <v>#N/A</v>
          </cell>
        </row>
        <row r="12763">
          <cell r="R12763" t="e">
            <v>#N/A</v>
          </cell>
        </row>
        <row r="12764">
          <cell r="R12764" t="e">
            <v>#N/A</v>
          </cell>
        </row>
        <row r="12765">
          <cell r="R12765" t="e">
            <v>#N/A</v>
          </cell>
        </row>
        <row r="12766">
          <cell r="R12766" t="e">
            <v>#N/A</v>
          </cell>
        </row>
        <row r="12767">
          <cell r="R12767" t="e">
            <v>#N/A</v>
          </cell>
        </row>
        <row r="12768">
          <cell r="R12768" t="e">
            <v>#N/A</v>
          </cell>
        </row>
        <row r="12769">
          <cell r="R12769" t="e">
            <v>#N/A</v>
          </cell>
        </row>
        <row r="12770">
          <cell r="R12770" t="e">
            <v>#N/A</v>
          </cell>
        </row>
        <row r="12771">
          <cell r="R12771" t="e">
            <v>#N/A</v>
          </cell>
        </row>
        <row r="12772">
          <cell r="R12772" t="e">
            <v>#N/A</v>
          </cell>
        </row>
        <row r="12773">
          <cell r="R12773" t="e">
            <v>#N/A</v>
          </cell>
        </row>
        <row r="12801">
          <cell r="I12801">
            <v>0</v>
          </cell>
          <cell r="J12801">
            <v>0</v>
          </cell>
          <cell r="K12801">
            <v>0</v>
          </cell>
          <cell r="L12801">
            <v>0</v>
          </cell>
        </row>
        <row r="12818">
          <cell r="I12818" t="str">
            <v>O.E. 13.24</v>
          </cell>
          <cell r="J12818" t="str">
            <v>Suministro e instalación Boton de panico</v>
          </cell>
          <cell r="K12818" t="str">
            <v>un</v>
          </cell>
          <cell r="L12818">
            <v>128790</v>
          </cell>
          <cell r="M12818">
            <v>99127</v>
          </cell>
          <cell r="N12818">
            <v>25866.535714285714</v>
          </cell>
          <cell r="O12818">
            <v>1293.3267857142857</v>
          </cell>
          <cell r="P12818">
            <v>2502.732</v>
          </cell>
          <cell r="Q12818">
            <v>0</v>
          </cell>
          <cell r="R12818" t="e">
            <v>#N/A</v>
          </cell>
          <cell r="S12818">
            <v>0.14285714285714285</v>
          </cell>
        </row>
        <row r="12821">
          <cell r="R12821" t="e">
            <v>#N/A</v>
          </cell>
        </row>
        <row r="12822">
          <cell r="R12822" t="e">
            <v>#N/A</v>
          </cell>
        </row>
        <row r="12823">
          <cell r="R12823" t="e">
            <v>#N/A</v>
          </cell>
        </row>
        <row r="12824">
          <cell r="R12824" t="e">
            <v>#N/A</v>
          </cell>
        </row>
        <row r="12825">
          <cell r="R12825" t="e">
            <v>#N/A</v>
          </cell>
        </row>
        <row r="12826">
          <cell r="R12826" t="e">
            <v>#N/A</v>
          </cell>
        </row>
        <row r="12827">
          <cell r="R12827" t="e">
            <v>#N/A</v>
          </cell>
        </row>
        <row r="12828">
          <cell r="R12828" t="e">
            <v>#N/A</v>
          </cell>
        </row>
        <row r="12829">
          <cell r="R12829" t="e">
            <v>#N/A</v>
          </cell>
        </row>
        <row r="12830">
          <cell r="R12830" t="e">
            <v>#N/A</v>
          </cell>
        </row>
        <row r="12831">
          <cell r="R12831" t="e">
            <v>#N/A</v>
          </cell>
        </row>
        <row r="12832">
          <cell r="R12832" t="e">
            <v>#N/A</v>
          </cell>
        </row>
        <row r="12833">
          <cell r="R12833" t="e">
            <v>#N/A</v>
          </cell>
        </row>
        <row r="12834">
          <cell r="R12834" t="e">
            <v>#N/A</v>
          </cell>
        </row>
        <row r="12835">
          <cell r="R12835" t="e">
            <v>#N/A</v>
          </cell>
        </row>
        <row r="12836">
          <cell r="R12836" t="e">
            <v>#N/A</v>
          </cell>
        </row>
        <row r="12864">
          <cell r="I12864">
            <v>0</v>
          </cell>
          <cell r="J12864">
            <v>0</v>
          </cell>
          <cell r="K12864">
            <v>0</v>
          </cell>
          <cell r="L12864">
            <v>0</v>
          </cell>
        </row>
        <row r="12881">
          <cell r="I12881" t="str">
            <v>O.E. 13.25</v>
          </cell>
          <cell r="J12881" t="str">
            <v>Suministro e instalación Sensor de movimiento</v>
          </cell>
          <cell r="K12881" t="str">
            <v>un</v>
          </cell>
          <cell r="L12881">
            <v>109346</v>
          </cell>
          <cell r="M12881">
            <v>49563.5</v>
          </cell>
          <cell r="N12881">
            <v>45266.4375</v>
          </cell>
          <cell r="O12881">
            <v>12013.321875</v>
          </cell>
          <cell r="P12881">
            <v>2502.732</v>
          </cell>
          <cell r="Q12881">
            <v>0</v>
          </cell>
          <cell r="R12881" t="e">
            <v>#N/A</v>
          </cell>
          <cell r="S12881">
            <v>0.25</v>
          </cell>
        </row>
        <row r="12884">
          <cell r="R12884" t="e">
            <v>#N/A</v>
          </cell>
        </row>
        <row r="12885">
          <cell r="R12885" t="e">
            <v>#N/A</v>
          </cell>
        </row>
        <row r="12886">
          <cell r="R12886" t="e">
            <v>#N/A</v>
          </cell>
        </row>
        <row r="12887">
          <cell r="R12887" t="e">
            <v>#N/A</v>
          </cell>
        </row>
        <row r="12888">
          <cell r="R12888" t="e">
            <v>#N/A</v>
          </cell>
        </row>
        <row r="12889">
          <cell r="R12889" t="e">
            <v>#N/A</v>
          </cell>
        </row>
        <row r="12890">
          <cell r="R12890" t="e">
            <v>#N/A</v>
          </cell>
        </row>
        <row r="12891">
          <cell r="R12891" t="e">
            <v>#N/A</v>
          </cell>
        </row>
        <row r="12892">
          <cell r="R12892" t="e">
            <v>#N/A</v>
          </cell>
        </row>
        <row r="12893">
          <cell r="R12893" t="e">
            <v>#N/A</v>
          </cell>
        </row>
        <row r="12894">
          <cell r="R12894" t="e">
            <v>#N/A</v>
          </cell>
        </row>
        <row r="12895">
          <cell r="R12895" t="e">
            <v>#N/A</v>
          </cell>
        </row>
        <row r="12896">
          <cell r="R12896" t="e">
            <v>#N/A</v>
          </cell>
        </row>
        <row r="12897">
          <cell r="R12897" t="e">
            <v>#N/A</v>
          </cell>
        </row>
        <row r="12898">
          <cell r="R12898" t="e">
            <v>#N/A</v>
          </cell>
        </row>
        <row r="12899">
          <cell r="R12899" t="e">
            <v>#N/A</v>
          </cell>
        </row>
        <row r="12910">
          <cell r="M12910">
            <v>0</v>
          </cell>
          <cell r="N12910">
            <v>0</v>
          </cell>
        </row>
        <row r="12911">
          <cell r="M12911">
            <v>0</v>
          </cell>
          <cell r="N12911">
            <v>0</v>
          </cell>
        </row>
        <row r="12927">
          <cell r="I12927">
            <v>0</v>
          </cell>
          <cell r="J12927">
            <v>0</v>
          </cell>
          <cell r="K12927">
            <v>0</v>
          </cell>
          <cell r="L12927">
            <v>0</v>
          </cell>
        </row>
        <row r="12944">
          <cell r="I12944" t="str">
            <v>O.E. 13.26</v>
          </cell>
          <cell r="J12944" t="str">
            <v>Suministro e instalación Magnetico liviano</v>
          </cell>
          <cell r="K12944" t="str">
            <v>un</v>
          </cell>
          <cell r="L12944">
            <v>68043</v>
          </cell>
          <cell r="M12944">
            <v>8260.1112999999987</v>
          </cell>
          <cell r="N12944">
            <v>45266.4375</v>
          </cell>
          <cell r="O12944">
            <v>12013.321875</v>
          </cell>
          <cell r="P12944">
            <v>2502.732</v>
          </cell>
          <cell r="Q12944">
            <v>0</v>
          </cell>
          <cell r="R12944" t="e">
            <v>#N/A</v>
          </cell>
          <cell r="S12944">
            <v>0.25</v>
          </cell>
        </row>
        <row r="12947">
          <cell r="R12947" t="e">
            <v>#N/A</v>
          </cell>
        </row>
        <row r="12948">
          <cell r="R12948" t="e">
            <v>#N/A</v>
          </cell>
        </row>
        <row r="12949">
          <cell r="R12949" t="e">
            <v>#N/A</v>
          </cell>
        </row>
        <row r="12950">
          <cell r="R12950" t="e">
            <v>#N/A</v>
          </cell>
        </row>
        <row r="12951">
          <cell r="R12951" t="e">
            <v>#N/A</v>
          </cell>
        </row>
        <row r="12952">
          <cell r="R12952" t="e">
            <v>#N/A</v>
          </cell>
        </row>
        <row r="12953">
          <cell r="R12953" t="e">
            <v>#N/A</v>
          </cell>
        </row>
        <row r="12954">
          <cell r="R12954" t="e">
            <v>#N/A</v>
          </cell>
        </row>
        <row r="12955">
          <cell r="R12955" t="e">
            <v>#N/A</v>
          </cell>
        </row>
        <row r="12956">
          <cell r="R12956" t="e">
            <v>#N/A</v>
          </cell>
        </row>
        <row r="12957">
          <cell r="R12957" t="e">
            <v>#N/A</v>
          </cell>
        </row>
        <row r="12958">
          <cell r="R12958" t="e">
            <v>#N/A</v>
          </cell>
        </row>
        <row r="12959">
          <cell r="R12959" t="e">
            <v>#N/A</v>
          </cell>
        </row>
        <row r="12960">
          <cell r="R12960" t="e">
            <v>#N/A</v>
          </cell>
        </row>
        <row r="12961">
          <cell r="R12961" t="e">
            <v>#N/A</v>
          </cell>
        </row>
        <row r="12962">
          <cell r="R12962" t="e">
            <v>#N/A</v>
          </cell>
        </row>
        <row r="12973">
          <cell r="M12973">
            <v>0</v>
          </cell>
          <cell r="N12973">
            <v>0</v>
          </cell>
        </row>
        <row r="12974">
          <cell r="M12974">
            <v>0</v>
          </cell>
          <cell r="N12974">
            <v>0</v>
          </cell>
        </row>
        <row r="12990">
          <cell r="I12990">
            <v>0</v>
          </cell>
          <cell r="J12990">
            <v>0</v>
          </cell>
          <cell r="K12990">
            <v>0</v>
          </cell>
          <cell r="L12990">
            <v>0</v>
          </cell>
        </row>
        <row r="13007">
          <cell r="I13007" t="str">
            <v>O.E. 13.27</v>
          </cell>
          <cell r="J13007" t="str">
            <v>Suministro e instalación Magnetico Pesado</v>
          </cell>
          <cell r="K13007" t="str">
            <v>un</v>
          </cell>
          <cell r="L13007">
            <v>142388</v>
          </cell>
          <cell r="M13007">
            <v>82605.361300000004</v>
          </cell>
          <cell r="N13007">
            <v>45266.4375</v>
          </cell>
          <cell r="O13007">
            <v>12013.321875</v>
          </cell>
          <cell r="P13007">
            <v>2502.732</v>
          </cell>
          <cell r="Q13007">
            <v>0</v>
          </cell>
          <cell r="R13007" t="e">
            <v>#N/A</v>
          </cell>
          <cell r="S13007">
            <v>0.25</v>
          </cell>
        </row>
        <row r="13010">
          <cell r="R13010" t="e">
            <v>#N/A</v>
          </cell>
        </row>
        <row r="13011">
          <cell r="R13011" t="e">
            <v>#N/A</v>
          </cell>
        </row>
        <row r="13012">
          <cell r="R13012" t="e">
            <v>#N/A</v>
          </cell>
        </row>
        <row r="13013">
          <cell r="R13013" t="e">
            <v>#N/A</v>
          </cell>
        </row>
        <row r="13014">
          <cell r="R13014" t="e">
            <v>#N/A</v>
          </cell>
        </row>
        <row r="13015">
          <cell r="R13015" t="e">
            <v>#N/A</v>
          </cell>
        </row>
        <row r="13016">
          <cell r="R13016" t="e">
            <v>#N/A</v>
          </cell>
        </row>
        <row r="13017">
          <cell r="R13017" t="e">
            <v>#N/A</v>
          </cell>
        </row>
        <row r="13018">
          <cell r="R13018" t="e">
            <v>#N/A</v>
          </cell>
        </row>
        <row r="13019">
          <cell r="R13019" t="e">
            <v>#N/A</v>
          </cell>
        </row>
        <row r="13020">
          <cell r="R13020" t="e">
            <v>#N/A</v>
          </cell>
        </row>
        <row r="13021">
          <cell r="R13021" t="e">
            <v>#N/A</v>
          </cell>
        </row>
        <row r="13022">
          <cell r="R13022" t="e">
            <v>#N/A</v>
          </cell>
        </row>
        <row r="13023">
          <cell r="R13023" t="e">
            <v>#N/A</v>
          </cell>
        </row>
        <row r="13024">
          <cell r="R13024" t="e">
            <v>#N/A</v>
          </cell>
        </row>
        <row r="13025">
          <cell r="R13025" t="e">
            <v>#N/A</v>
          </cell>
        </row>
        <row r="13036">
          <cell r="M13036">
            <v>0</v>
          </cell>
          <cell r="N13036">
            <v>0</v>
          </cell>
        </row>
        <row r="13037">
          <cell r="M13037">
            <v>0</v>
          </cell>
          <cell r="N13037">
            <v>0</v>
          </cell>
        </row>
        <row r="13053">
          <cell r="I13053">
            <v>0</v>
          </cell>
          <cell r="J13053">
            <v>0</v>
          </cell>
          <cell r="K13053">
            <v>0</v>
          </cell>
          <cell r="L13053">
            <v>0</v>
          </cell>
        </row>
        <row r="13070">
          <cell r="I13070" t="str">
            <v>O.E. 13.28</v>
          </cell>
          <cell r="J13070" t="str">
            <v xml:space="preserve">Suministro e instalación Panel de intrusión 128 Zonas </v>
          </cell>
          <cell r="K13070" t="str">
            <v>un</v>
          </cell>
          <cell r="L13070">
            <v>1544096</v>
          </cell>
          <cell r="M13070">
            <v>1346474.6113</v>
          </cell>
          <cell r="N13070">
            <v>181065.75</v>
          </cell>
          <cell r="O13070">
            <v>14053.2875</v>
          </cell>
          <cell r="P13070">
            <v>2502.732</v>
          </cell>
          <cell r="Q13070">
            <v>0</v>
          </cell>
          <cell r="R13070" t="e">
            <v>#N/A</v>
          </cell>
          <cell r="S13070">
            <v>1</v>
          </cell>
        </row>
        <row r="13073">
          <cell r="R13073" t="e">
            <v>#N/A</v>
          </cell>
        </row>
        <row r="13074">
          <cell r="R13074" t="e">
            <v>#N/A</v>
          </cell>
        </row>
        <row r="13075">
          <cell r="R13075" t="e">
            <v>#N/A</v>
          </cell>
        </row>
        <row r="13076">
          <cell r="R13076" t="e">
            <v>#N/A</v>
          </cell>
        </row>
        <row r="13077">
          <cell r="R13077" t="e">
            <v>#N/A</v>
          </cell>
        </row>
        <row r="13078">
          <cell r="R13078" t="e">
            <v>#N/A</v>
          </cell>
        </row>
        <row r="13079">
          <cell r="R13079" t="e">
            <v>#N/A</v>
          </cell>
        </row>
        <row r="13080">
          <cell r="R13080" t="e">
            <v>#N/A</v>
          </cell>
        </row>
        <row r="13081">
          <cell r="R13081" t="e">
            <v>#N/A</v>
          </cell>
        </row>
        <row r="13082">
          <cell r="R13082" t="e">
            <v>#N/A</v>
          </cell>
        </row>
        <row r="13083">
          <cell r="R13083" t="e">
            <v>#N/A</v>
          </cell>
        </row>
        <row r="13084">
          <cell r="R13084" t="e">
            <v>#N/A</v>
          </cell>
        </row>
        <row r="13085">
          <cell r="R13085" t="e">
            <v>#N/A</v>
          </cell>
        </row>
        <row r="13086">
          <cell r="R13086" t="e">
            <v>#N/A</v>
          </cell>
        </row>
        <row r="13087">
          <cell r="R13087" t="e">
            <v>#N/A</v>
          </cell>
        </row>
        <row r="13088">
          <cell r="R13088" t="e">
            <v>#N/A</v>
          </cell>
        </row>
        <row r="13116">
          <cell r="I13116">
            <v>0</v>
          </cell>
          <cell r="J13116">
            <v>0</v>
          </cell>
          <cell r="K13116">
            <v>0</v>
          </cell>
          <cell r="L13116">
            <v>0</v>
          </cell>
        </row>
        <row r="13133">
          <cell r="I13133" t="str">
            <v>O.E. 13.29</v>
          </cell>
          <cell r="J13133" t="str">
            <v xml:space="preserve">Suministro e instalación Panel de intrusión de 64 zonas </v>
          </cell>
          <cell r="K13133" t="str">
            <v>un</v>
          </cell>
          <cell r="L13133">
            <v>198524</v>
          </cell>
          <cell r="M13133">
            <v>902.09139999999991</v>
          </cell>
          <cell r="N13133">
            <v>181065.75</v>
          </cell>
          <cell r="O13133">
            <v>14053.2875</v>
          </cell>
          <cell r="P13133">
            <v>2502.732</v>
          </cell>
          <cell r="Q13133">
            <v>0</v>
          </cell>
          <cell r="R13133" t="e">
            <v>#N/A</v>
          </cell>
          <cell r="S13133">
            <v>1</v>
          </cell>
        </row>
        <row r="13136">
          <cell r="R13136" t="e">
            <v>#N/A</v>
          </cell>
        </row>
        <row r="13137">
          <cell r="R13137" t="e">
            <v>#N/A</v>
          </cell>
        </row>
        <row r="13138">
          <cell r="R13138" t="e">
            <v>#N/A</v>
          </cell>
        </row>
        <row r="13139">
          <cell r="R13139" t="e">
            <v>#N/A</v>
          </cell>
        </row>
        <row r="13140">
          <cell r="R13140" t="e">
            <v>#N/A</v>
          </cell>
        </row>
        <row r="13141">
          <cell r="R13141" t="e">
            <v>#N/A</v>
          </cell>
        </row>
        <row r="13142">
          <cell r="R13142" t="e">
            <v>#N/A</v>
          </cell>
        </row>
        <row r="13143">
          <cell r="R13143" t="e">
            <v>#N/A</v>
          </cell>
        </row>
        <row r="13144">
          <cell r="R13144" t="e">
            <v>#N/A</v>
          </cell>
        </row>
        <row r="13145">
          <cell r="R13145" t="e">
            <v>#N/A</v>
          </cell>
        </row>
        <row r="13146">
          <cell r="R13146" t="e">
            <v>#N/A</v>
          </cell>
        </row>
        <row r="13147">
          <cell r="R13147" t="e">
            <v>#N/A</v>
          </cell>
        </row>
        <row r="13148">
          <cell r="R13148" t="e">
            <v>#N/A</v>
          </cell>
        </row>
        <row r="13149">
          <cell r="R13149" t="e">
            <v>#N/A</v>
          </cell>
        </row>
        <row r="13150">
          <cell r="R13150" t="e">
            <v>#N/A</v>
          </cell>
        </row>
        <row r="13151">
          <cell r="R13151" t="e">
            <v>#N/A</v>
          </cell>
        </row>
        <row r="13179">
          <cell r="I13179">
            <v>0</v>
          </cell>
          <cell r="J13179">
            <v>0</v>
          </cell>
          <cell r="K13179">
            <v>0</v>
          </cell>
          <cell r="L13179">
            <v>0</v>
          </cell>
        </row>
        <row r="13196">
          <cell r="I13196" t="str">
            <v>O.E. 13.30</v>
          </cell>
          <cell r="J13196" t="str">
            <v>Suministro e instalación Expansora de 8 Zonas</v>
          </cell>
          <cell r="K13196" t="str">
            <v>un</v>
          </cell>
          <cell r="L13196">
            <v>216495</v>
          </cell>
          <cell r="M13196">
            <v>165212.13869999998</v>
          </cell>
          <cell r="N13196">
            <v>45266.4375</v>
          </cell>
          <cell r="O13196">
            <v>3513.3218750000001</v>
          </cell>
          <cell r="P13196">
            <v>2502.732</v>
          </cell>
          <cell r="Q13196">
            <v>0</v>
          </cell>
          <cell r="R13196" t="e">
            <v>#N/A</v>
          </cell>
          <cell r="S13196">
            <v>0.25</v>
          </cell>
        </row>
        <row r="13199">
          <cell r="R13199" t="e">
            <v>#N/A</v>
          </cell>
        </row>
        <row r="13200">
          <cell r="R13200" t="e">
            <v>#N/A</v>
          </cell>
        </row>
        <row r="13201">
          <cell r="R13201" t="e">
            <v>#N/A</v>
          </cell>
        </row>
        <row r="13202">
          <cell r="R13202" t="e">
            <v>#N/A</v>
          </cell>
        </row>
        <row r="13203">
          <cell r="R13203" t="e">
            <v>#N/A</v>
          </cell>
        </row>
        <row r="13204">
          <cell r="R13204" t="e">
            <v>#N/A</v>
          </cell>
        </row>
        <row r="13205">
          <cell r="R13205" t="e">
            <v>#N/A</v>
          </cell>
        </row>
        <row r="13206">
          <cell r="R13206" t="e">
            <v>#N/A</v>
          </cell>
        </row>
        <row r="13207">
          <cell r="R13207" t="e">
            <v>#N/A</v>
          </cell>
        </row>
        <row r="13208">
          <cell r="R13208" t="e">
            <v>#N/A</v>
          </cell>
        </row>
        <row r="13209">
          <cell r="R13209" t="e">
            <v>#N/A</v>
          </cell>
        </row>
        <row r="13210">
          <cell r="R13210" t="e">
            <v>#N/A</v>
          </cell>
        </row>
        <row r="13211">
          <cell r="R13211" t="e">
            <v>#N/A</v>
          </cell>
        </row>
        <row r="13212">
          <cell r="R13212" t="e">
            <v>#N/A</v>
          </cell>
        </row>
        <row r="13213">
          <cell r="R13213" t="e">
            <v>#N/A</v>
          </cell>
        </row>
        <row r="13214">
          <cell r="R13214" t="e">
            <v>#N/A</v>
          </cell>
        </row>
        <row r="13242">
          <cell r="I13242">
            <v>0</v>
          </cell>
          <cell r="J13242">
            <v>0</v>
          </cell>
          <cell r="K13242">
            <v>0</v>
          </cell>
          <cell r="L13242">
            <v>0</v>
          </cell>
        </row>
        <row r="13259">
          <cell r="I13259" t="str">
            <v>O.E. 13.31</v>
          </cell>
          <cell r="J13259" t="str">
            <v>Suministro e instalación Teclado lcd alfanumérico compatible con Panel ofertado</v>
          </cell>
          <cell r="K13259" t="str">
            <v>un</v>
          </cell>
          <cell r="L13259">
            <v>588221</v>
          </cell>
          <cell r="M13259">
            <v>536938.38870000001</v>
          </cell>
          <cell r="N13259">
            <v>45266.4375</v>
          </cell>
          <cell r="O13259">
            <v>3513.3218750000001</v>
          </cell>
          <cell r="P13259">
            <v>2502.732</v>
          </cell>
          <cell r="Q13259">
            <v>0</v>
          </cell>
          <cell r="R13259" t="e">
            <v>#N/A</v>
          </cell>
          <cell r="S13259">
            <v>0.25</v>
          </cell>
        </row>
        <row r="13262">
          <cell r="R13262" t="e">
            <v>#N/A</v>
          </cell>
        </row>
        <row r="13263">
          <cell r="R13263" t="e">
            <v>#N/A</v>
          </cell>
        </row>
        <row r="13264">
          <cell r="R13264" t="e">
            <v>#N/A</v>
          </cell>
        </row>
        <row r="13265">
          <cell r="R13265" t="e">
            <v>#N/A</v>
          </cell>
        </row>
        <row r="13266">
          <cell r="R13266" t="e">
            <v>#N/A</v>
          </cell>
        </row>
        <row r="13267">
          <cell r="R13267" t="e">
            <v>#N/A</v>
          </cell>
        </row>
        <row r="13268">
          <cell r="R13268" t="e">
            <v>#N/A</v>
          </cell>
        </row>
        <row r="13269">
          <cell r="R13269" t="e">
            <v>#N/A</v>
          </cell>
        </row>
        <row r="13270">
          <cell r="R13270" t="e">
            <v>#N/A</v>
          </cell>
        </row>
        <row r="13271">
          <cell r="R13271" t="e">
            <v>#N/A</v>
          </cell>
        </row>
        <row r="13272">
          <cell r="R13272" t="e">
            <v>#N/A</v>
          </cell>
        </row>
        <row r="13273">
          <cell r="R13273" t="e">
            <v>#N/A</v>
          </cell>
        </row>
        <row r="13274">
          <cell r="R13274" t="e">
            <v>#N/A</v>
          </cell>
        </row>
        <row r="13275">
          <cell r="R13275" t="e">
            <v>#N/A</v>
          </cell>
        </row>
        <row r="13276">
          <cell r="R13276" t="e">
            <v>#N/A</v>
          </cell>
        </row>
        <row r="13277">
          <cell r="R13277" t="e">
            <v>#N/A</v>
          </cell>
        </row>
        <row r="13305">
          <cell r="I13305">
            <v>0</v>
          </cell>
          <cell r="J13305">
            <v>0</v>
          </cell>
          <cell r="K13305">
            <v>0</v>
          </cell>
          <cell r="L13305">
            <v>0</v>
          </cell>
        </row>
        <row r="13322">
          <cell r="I13322" t="str">
            <v>O.E. 13.32</v>
          </cell>
          <cell r="J13322" t="str">
            <v>Suministro e instalación Sirena 15 Wattios</v>
          </cell>
          <cell r="K13322" t="str">
            <v>un</v>
          </cell>
          <cell r="L13322">
            <v>213539</v>
          </cell>
          <cell r="M13322">
            <v>165212.13869999998</v>
          </cell>
          <cell r="N13322">
            <v>36213.15</v>
          </cell>
          <cell r="O13322">
            <v>9610.6575000000012</v>
          </cell>
          <cell r="P13322">
            <v>2502.732</v>
          </cell>
          <cell r="Q13322">
            <v>0</v>
          </cell>
          <cell r="R13322" t="e">
            <v>#N/A</v>
          </cell>
          <cell r="S13322">
            <v>0.2</v>
          </cell>
        </row>
        <row r="13325">
          <cell r="R13325" t="e">
            <v>#N/A</v>
          </cell>
        </row>
        <row r="13326">
          <cell r="R13326" t="e">
            <v>#N/A</v>
          </cell>
        </row>
        <row r="13327">
          <cell r="R13327" t="e">
            <v>#N/A</v>
          </cell>
        </row>
        <row r="13328">
          <cell r="R13328" t="e">
            <v>#N/A</v>
          </cell>
        </row>
        <row r="13329">
          <cell r="R13329" t="e">
            <v>#N/A</v>
          </cell>
        </row>
        <row r="13330">
          <cell r="R13330" t="e">
            <v>#N/A</v>
          </cell>
        </row>
        <row r="13331">
          <cell r="R13331" t="e">
            <v>#N/A</v>
          </cell>
        </row>
        <row r="13332">
          <cell r="R13332" t="e">
            <v>#N/A</v>
          </cell>
        </row>
        <row r="13333">
          <cell r="R13333" t="e">
            <v>#N/A</v>
          </cell>
        </row>
        <row r="13334">
          <cell r="R13334" t="e">
            <v>#N/A</v>
          </cell>
        </row>
        <row r="13335">
          <cell r="R13335" t="e">
            <v>#N/A</v>
          </cell>
        </row>
        <row r="13336">
          <cell r="R13336" t="e">
            <v>#N/A</v>
          </cell>
        </row>
        <row r="13337">
          <cell r="R13337" t="e">
            <v>#N/A</v>
          </cell>
        </row>
        <row r="13338">
          <cell r="R13338" t="e">
            <v>#N/A</v>
          </cell>
        </row>
        <row r="13339">
          <cell r="R13339" t="e">
            <v>#N/A</v>
          </cell>
        </row>
        <row r="13340">
          <cell r="R13340" t="e">
            <v>#N/A</v>
          </cell>
        </row>
        <row r="13351">
          <cell r="M13351">
            <v>0</v>
          </cell>
          <cell r="N13351">
            <v>0</v>
          </cell>
        </row>
        <row r="13352">
          <cell r="M13352">
            <v>0</v>
          </cell>
          <cell r="N13352">
            <v>0</v>
          </cell>
        </row>
        <row r="13368">
          <cell r="I13368">
            <v>0</v>
          </cell>
          <cell r="J13368">
            <v>0</v>
          </cell>
          <cell r="K13368">
            <v>0</v>
          </cell>
          <cell r="L13368">
            <v>0</v>
          </cell>
        </row>
        <row r="13385">
          <cell r="I13385" t="str">
            <v>O.E. 13.33</v>
          </cell>
          <cell r="J13385" t="str">
            <v xml:space="preserve">Suministro e instalación Kit fuente con gabinete y baterias 12v 7ah-transformador 16.5 vac-40va </v>
          </cell>
          <cell r="K13385" t="str">
            <v>un</v>
          </cell>
          <cell r="L13385">
            <v>412253</v>
          </cell>
          <cell r="M13385">
            <v>371726.25</v>
          </cell>
          <cell r="N13385">
            <v>36213.15</v>
          </cell>
          <cell r="O13385">
            <v>1810.6575000000003</v>
          </cell>
          <cell r="P13385">
            <v>2502.732</v>
          </cell>
          <cell r="Q13385">
            <v>0</v>
          </cell>
          <cell r="R13385" t="e">
            <v>#N/A</v>
          </cell>
          <cell r="S13385">
            <v>0.2</v>
          </cell>
        </row>
        <row r="13388">
          <cell r="R13388" t="e">
            <v>#N/A</v>
          </cell>
        </row>
        <row r="13389">
          <cell r="R13389" t="e">
            <v>#N/A</v>
          </cell>
        </row>
        <row r="13390">
          <cell r="R13390" t="e">
            <v>#N/A</v>
          </cell>
        </row>
        <row r="13391">
          <cell r="R13391" t="e">
            <v>#N/A</v>
          </cell>
        </row>
        <row r="13392">
          <cell r="R13392" t="e">
            <v>#N/A</v>
          </cell>
        </row>
        <row r="13393">
          <cell r="R13393" t="e">
            <v>#N/A</v>
          </cell>
        </row>
        <row r="13394">
          <cell r="R13394" t="e">
            <v>#N/A</v>
          </cell>
        </row>
        <row r="13395">
          <cell r="R13395" t="e">
            <v>#N/A</v>
          </cell>
        </row>
        <row r="13396">
          <cell r="R13396" t="e">
            <v>#N/A</v>
          </cell>
        </row>
        <row r="13397">
          <cell r="R13397" t="e">
            <v>#N/A</v>
          </cell>
        </row>
        <row r="13398">
          <cell r="R13398" t="e">
            <v>#N/A</v>
          </cell>
        </row>
        <row r="13399">
          <cell r="R13399" t="e">
            <v>#N/A</v>
          </cell>
        </row>
        <row r="13400">
          <cell r="R13400" t="e">
            <v>#N/A</v>
          </cell>
        </row>
        <row r="13401">
          <cell r="R13401" t="e">
            <v>#N/A</v>
          </cell>
        </row>
        <row r="13402">
          <cell r="R13402" t="e">
            <v>#N/A</v>
          </cell>
        </row>
        <row r="13403">
          <cell r="R13403" t="e">
            <v>#N/A</v>
          </cell>
        </row>
        <row r="13431">
          <cell r="I13431">
            <v>0</v>
          </cell>
          <cell r="J13431">
            <v>0</v>
          </cell>
          <cell r="K13431">
            <v>0</v>
          </cell>
          <cell r="L13431">
            <v>0</v>
          </cell>
        </row>
        <row r="13448">
          <cell r="I13448" t="str">
            <v>O.E. 13.34</v>
          </cell>
          <cell r="J13448" t="str">
            <v>Suministro e instalación Comunicador de Alarmas IP</v>
          </cell>
          <cell r="K13448" t="str">
            <v>un</v>
          </cell>
          <cell r="L13448">
            <v>818723</v>
          </cell>
          <cell r="M13448">
            <v>702149.11129999999</v>
          </cell>
          <cell r="N13448">
            <v>108639.45</v>
          </cell>
          <cell r="O13448">
            <v>5431.9724999999999</v>
          </cell>
          <cell r="P13448">
            <v>2502.732</v>
          </cell>
          <cell r="Q13448">
            <v>0</v>
          </cell>
          <cell r="R13448" t="e">
            <v>#N/A</v>
          </cell>
          <cell r="S13448">
            <v>0.6</v>
          </cell>
        </row>
        <row r="13451">
          <cell r="R13451" t="e">
            <v>#N/A</v>
          </cell>
        </row>
        <row r="13452">
          <cell r="R13452" t="e">
            <v>#N/A</v>
          </cell>
        </row>
        <row r="13453">
          <cell r="R13453" t="e">
            <v>#N/A</v>
          </cell>
        </row>
        <row r="13454">
          <cell r="R13454" t="e">
            <v>#N/A</v>
          </cell>
        </row>
        <row r="13455">
          <cell r="R13455" t="e">
            <v>#N/A</v>
          </cell>
        </row>
        <row r="13456">
          <cell r="R13456" t="e">
            <v>#N/A</v>
          </cell>
        </row>
        <row r="13457">
          <cell r="R13457" t="e">
            <v>#N/A</v>
          </cell>
        </row>
        <row r="13458">
          <cell r="R13458" t="e">
            <v>#N/A</v>
          </cell>
        </row>
        <row r="13459">
          <cell r="R13459" t="e">
            <v>#N/A</v>
          </cell>
        </row>
        <row r="13460">
          <cell r="R13460" t="e">
            <v>#N/A</v>
          </cell>
        </row>
        <row r="13461">
          <cell r="R13461" t="e">
            <v>#N/A</v>
          </cell>
        </row>
        <row r="13462">
          <cell r="R13462" t="e">
            <v>#N/A</v>
          </cell>
        </row>
        <row r="13463">
          <cell r="R13463" t="e">
            <v>#N/A</v>
          </cell>
        </row>
        <row r="13464">
          <cell r="R13464" t="e">
            <v>#N/A</v>
          </cell>
        </row>
        <row r="13465">
          <cell r="R13465" t="e">
            <v>#N/A</v>
          </cell>
        </row>
        <row r="13466">
          <cell r="R13466" t="e">
            <v>#N/A</v>
          </cell>
        </row>
        <row r="13494">
          <cell r="I13494">
            <v>0</v>
          </cell>
          <cell r="J13494">
            <v>0</v>
          </cell>
          <cell r="K13494">
            <v>0</v>
          </cell>
          <cell r="L13494">
            <v>0</v>
          </cell>
        </row>
        <row r="13511">
          <cell r="I13511" t="str">
            <v>O.E. 13.35</v>
          </cell>
          <cell r="J13511" t="str">
            <v>Suministro e instalación Modulo transceptor 915mhz powerg, funcion de host,compatible c/hs2032/2064/2128</v>
          </cell>
          <cell r="K13511" t="str">
            <v>un</v>
          </cell>
          <cell r="L13511">
            <v>640270</v>
          </cell>
          <cell r="M13511">
            <v>561720.13870000001</v>
          </cell>
          <cell r="N13511">
            <v>72426.3</v>
          </cell>
          <cell r="O13511">
            <v>3621.3150000000005</v>
          </cell>
          <cell r="P13511">
            <v>2502.732</v>
          </cell>
          <cell r="Q13511">
            <v>0</v>
          </cell>
          <cell r="R13511" t="e">
            <v>#N/A</v>
          </cell>
          <cell r="S13511">
            <v>0.4</v>
          </cell>
        </row>
        <row r="13514">
          <cell r="R13514" t="e">
            <v>#N/A</v>
          </cell>
        </row>
        <row r="13515">
          <cell r="R13515" t="e">
            <v>#N/A</v>
          </cell>
        </row>
        <row r="13516">
          <cell r="R13516" t="e">
            <v>#N/A</v>
          </cell>
        </row>
        <row r="13517">
          <cell r="R13517" t="e">
            <v>#N/A</v>
          </cell>
        </row>
        <row r="13518">
          <cell r="R13518" t="e">
            <v>#N/A</v>
          </cell>
        </row>
        <row r="13519">
          <cell r="R13519" t="e">
            <v>#N/A</v>
          </cell>
        </row>
        <row r="13520">
          <cell r="R13520" t="e">
            <v>#N/A</v>
          </cell>
        </row>
        <row r="13521">
          <cell r="R13521" t="e">
            <v>#N/A</v>
          </cell>
        </row>
        <row r="13522">
          <cell r="R13522" t="e">
            <v>#N/A</v>
          </cell>
        </row>
        <row r="13523">
          <cell r="R13523" t="e">
            <v>#N/A</v>
          </cell>
        </row>
        <row r="13524">
          <cell r="R13524" t="e">
            <v>#N/A</v>
          </cell>
        </row>
        <row r="13525">
          <cell r="R13525" t="e">
            <v>#N/A</v>
          </cell>
        </row>
        <row r="13526">
          <cell r="R13526" t="e">
            <v>#N/A</v>
          </cell>
        </row>
        <row r="13527">
          <cell r="R13527" t="e">
            <v>#N/A</v>
          </cell>
        </row>
        <row r="13528">
          <cell r="R13528" t="e">
            <v>#N/A</v>
          </cell>
        </row>
        <row r="13529">
          <cell r="R13529" t="e">
            <v>#N/A</v>
          </cell>
        </row>
        <row r="13557">
          <cell r="I13557">
            <v>0</v>
          </cell>
          <cell r="J13557">
            <v>0</v>
          </cell>
          <cell r="K13557">
            <v>0</v>
          </cell>
          <cell r="L13557">
            <v>0</v>
          </cell>
        </row>
        <row r="13574">
          <cell r="I13574" t="str">
            <v>O.E. 13.36</v>
          </cell>
          <cell r="J13574" t="str">
            <v>Suministro e instalación Repetidor Inalambrico</v>
          </cell>
          <cell r="K13574" t="str">
            <v>un</v>
          </cell>
          <cell r="L13574">
            <v>739397</v>
          </cell>
          <cell r="M13574">
            <v>660847.13869999989</v>
          </cell>
          <cell r="N13574">
            <v>72426.3</v>
          </cell>
          <cell r="O13574">
            <v>3621.3150000000005</v>
          </cell>
          <cell r="P13574">
            <v>2502.732</v>
          </cell>
          <cell r="Q13574">
            <v>0</v>
          </cell>
          <cell r="R13574" t="e">
            <v>#N/A</v>
          </cell>
          <cell r="S13574">
            <v>0.4</v>
          </cell>
        </row>
        <row r="13577">
          <cell r="R13577" t="e">
            <v>#N/A</v>
          </cell>
        </row>
        <row r="13578">
          <cell r="R13578" t="e">
            <v>#N/A</v>
          </cell>
        </row>
        <row r="13579">
          <cell r="R13579" t="e">
            <v>#N/A</v>
          </cell>
        </row>
        <row r="13580">
          <cell r="R13580" t="e">
            <v>#N/A</v>
          </cell>
        </row>
        <row r="13581">
          <cell r="R13581" t="e">
            <v>#N/A</v>
          </cell>
        </row>
        <row r="13582">
          <cell r="R13582" t="e">
            <v>#N/A</v>
          </cell>
        </row>
        <row r="13583">
          <cell r="R13583" t="e">
            <v>#N/A</v>
          </cell>
        </row>
        <row r="13584">
          <cell r="R13584" t="e">
            <v>#N/A</v>
          </cell>
        </row>
        <row r="13585">
          <cell r="R13585" t="e">
            <v>#N/A</v>
          </cell>
        </row>
        <row r="13586">
          <cell r="R13586" t="e">
            <v>#N/A</v>
          </cell>
        </row>
        <row r="13587">
          <cell r="R13587" t="e">
            <v>#N/A</v>
          </cell>
        </row>
        <row r="13588">
          <cell r="R13588" t="e">
            <v>#N/A</v>
          </cell>
        </row>
        <row r="13589">
          <cell r="R13589" t="e">
            <v>#N/A</v>
          </cell>
        </row>
        <row r="13590">
          <cell r="R13590" t="e">
            <v>#N/A</v>
          </cell>
        </row>
        <row r="13591">
          <cell r="R13591" t="e">
            <v>#N/A</v>
          </cell>
        </row>
        <row r="13592">
          <cell r="R13592" t="e">
            <v>#N/A</v>
          </cell>
        </row>
        <row r="13620">
          <cell r="I13620">
            <v>0</v>
          </cell>
          <cell r="J13620">
            <v>0</v>
          </cell>
          <cell r="K13620">
            <v>0</v>
          </cell>
          <cell r="L13620">
            <v>0</v>
          </cell>
        </row>
        <row r="13637">
          <cell r="I13637" t="str">
            <v>O.E. 13.37</v>
          </cell>
          <cell r="J13637" t="str">
            <v>Suministro e instalación Terminal de reconocimiento facial + huella + tarjeta (3000) rostros</v>
          </cell>
          <cell r="K13637" t="str">
            <v>un</v>
          </cell>
          <cell r="L13637">
            <v>2656138</v>
          </cell>
          <cell r="M13637">
            <v>2497540.1675</v>
          </cell>
          <cell r="N13637">
            <v>144852.6</v>
          </cell>
          <cell r="O13637">
            <v>11242.630000000001</v>
          </cell>
          <cell r="P13637">
            <v>2502.732</v>
          </cell>
          <cell r="Q13637">
            <v>0</v>
          </cell>
          <cell r="R13637" t="e">
            <v>#N/A</v>
          </cell>
          <cell r="S13637">
            <v>0.8</v>
          </cell>
        </row>
        <row r="13640">
          <cell r="R13640" t="e">
            <v>#N/A</v>
          </cell>
        </row>
        <row r="13641">
          <cell r="R13641" t="e">
            <v>#N/A</v>
          </cell>
        </row>
        <row r="13642">
          <cell r="R13642" t="e">
            <v>#N/A</v>
          </cell>
        </row>
        <row r="13643">
          <cell r="R13643" t="e">
            <v>#N/A</v>
          </cell>
        </row>
        <row r="13644">
          <cell r="R13644" t="e">
            <v>#N/A</v>
          </cell>
        </row>
        <row r="13645">
          <cell r="R13645" t="e">
            <v>#N/A</v>
          </cell>
        </row>
        <row r="13646">
          <cell r="R13646" t="e">
            <v>#N/A</v>
          </cell>
        </row>
        <row r="13647">
          <cell r="R13647" t="e">
            <v>#N/A</v>
          </cell>
        </row>
        <row r="13648">
          <cell r="R13648" t="e">
            <v>#N/A</v>
          </cell>
        </row>
        <row r="13649">
          <cell r="R13649" t="e">
            <v>#N/A</v>
          </cell>
        </row>
        <row r="13650">
          <cell r="R13650" t="e">
            <v>#N/A</v>
          </cell>
        </row>
        <row r="13651">
          <cell r="R13651" t="e">
            <v>#N/A</v>
          </cell>
        </row>
        <row r="13652">
          <cell r="R13652" t="e">
            <v>#N/A</v>
          </cell>
        </row>
        <row r="13653">
          <cell r="R13653" t="e">
            <v>#N/A</v>
          </cell>
        </row>
        <row r="13654">
          <cell r="R13654" t="e">
            <v>#N/A</v>
          </cell>
        </row>
        <row r="13655">
          <cell r="R13655" t="e">
            <v>#N/A</v>
          </cell>
        </row>
        <row r="13683">
          <cell r="I13683">
            <v>0</v>
          </cell>
          <cell r="J13683">
            <v>0</v>
          </cell>
          <cell r="K13683">
            <v>0</v>
          </cell>
          <cell r="L13683">
            <v>0</v>
          </cell>
        </row>
        <row r="13702">
          <cell r="I13702" t="str">
            <v>O.E. 14.1</v>
          </cell>
          <cell r="J13702" t="str">
            <v>Suministro e instalación SWITCH CORE - GRANJA SERVIDORES STACKING</v>
          </cell>
          <cell r="K13702" t="str">
            <v>un</v>
          </cell>
          <cell r="L13702">
            <v>81626343</v>
          </cell>
          <cell r="M13702">
            <v>78024792.260800004</v>
          </cell>
          <cell r="N13702">
            <v>3427664.375</v>
          </cell>
          <cell r="O13702">
            <v>171383.21875</v>
          </cell>
          <cell r="P13702">
            <v>2502.732</v>
          </cell>
          <cell r="Q13702">
            <v>0</v>
          </cell>
          <cell r="R13702" t="e">
            <v>#N/A</v>
          </cell>
          <cell r="S13702">
            <v>2.5</v>
          </cell>
        </row>
        <row r="13705">
          <cell r="R13705" t="e">
            <v>#N/A</v>
          </cell>
        </row>
        <row r="13706">
          <cell r="R13706" t="e">
            <v>#N/A</v>
          </cell>
        </row>
        <row r="13707">
          <cell r="R13707" t="e">
            <v>#N/A</v>
          </cell>
        </row>
        <row r="13708">
          <cell r="R13708" t="e">
            <v>#N/A</v>
          </cell>
        </row>
        <row r="13709">
          <cell r="R13709" t="e">
            <v>#N/A</v>
          </cell>
        </row>
        <row r="13710">
          <cell r="R13710" t="e">
            <v>#N/A</v>
          </cell>
        </row>
        <row r="13711">
          <cell r="R13711" t="e">
            <v>#N/A</v>
          </cell>
        </row>
        <row r="13712">
          <cell r="R13712" t="e">
            <v>#N/A</v>
          </cell>
        </row>
        <row r="13713">
          <cell r="R13713" t="e">
            <v>#N/A</v>
          </cell>
        </row>
        <row r="13714">
          <cell r="R13714" t="e">
            <v>#N/A</v>
          </cell>
        </row>
        <row r="13715">
          <cell r="R13715" t="e">
            <v>#N/A</v>
          </cell>
        </row>
        <row r="13716">
          <cell r="R13716" t="e">
            <v>#N/A</v>
          </cell>
        </row>
        <row r="13717">
          <cell r="R13717" t="e">
            <v>#N/A</v>
          </cell>
        </row>
        <row r="13718">
          <cell r="R13718" t="e">
            <v>#N/A</v>
          </cell>
        </row>
        <row r="13719">
          <cell r="R13719" t="e">
            <v>#N/A</v>
          </cell>
        </row>
        <row r="13720">
          <cell r="R13720" t="e">
            <v>#N/A</v>
          </cell>
        </row>
        <row r="13748">
          <cell r="I13748">
            <v>0</v>
          </cell>
          <cell r="J13748">
            <v>0</v>
          </cell>
          <cell r="K13748">
            <v>0</v>
          </cell>
          <cell r="L13748">
            <v>0</v>
          </cell>
        </row>
        <row r="13765">
          <cell r="I13765" t="str">
            <v>O.E. 14.2</v>
          </cell>
          <cell r="J13765" t="str">
            <v>Suministro e instalación Gigabit Smart Access PoE+ switch, 8+2 ports US power cord</v>
          </cell>
          <cell r="K13765" t="str">
            <v>un</v>
          </cell>
          <cell r="L13765">
            <v>3058103</v>
          </cell>
          <cell r="M13765">
            <v>2335791.1429999997</v>
          </cell>
          <cell r="N13765">
            <v>685532.875</v>
          </cell>
          <cell r="O13765">
            <v>34276.643750000003</v>
          </cell>
          <cell r="P13765">
            <v>2502.732</v>
          </cell>
          <cell r="Q13765">
            <v>0</v>
          </cell>
          <cell r="R13765" t="e">
            <v>#N/A</v>
          </cell>
          <cell r="S13765">
            <v>0.5</v>
          </cell>
        </row>
        <row r="13768">
          <cell r="R13768" t="e">
            <v>#N/A</v>
          </cell>
        </row>
        <row r="13769">
          <cell r="R13769" t="e">
            <v>#N/A</v>
          </cell>
        </row>
        <row r="13770">
          <cell r="R13770" t="e">
            <v>#N/A</v>
          </cell>
        </row>
        <row r="13771">
          <cell r="R13771" t="e">
            <v>#N/A</v>
          </cell>
        </row>
        <row r="13772">
          <cell r="R13772" t="e">
            <v>#N/A</v>
          </cell>
        </row>
        <row r="13773">
          <cell r="R13773" t="e">
            <v>#N/A</v>
          </cell>
        </row>
        <row r="13774">
          <cell r="R13774" t="e">
            <v>#N/A</v>
          </cell>
        </row>
        <row r="13775">
          <cell r="R13775" t="e">
            <v>#N/A</v>
          </cell>
        </row>
        <row r="13776">
          <cell r="R13776" t="e">
            <v>#N/A</v>
          </cell>
        </row>
        <row r="13777">
          <cell r="R13777" t="e">
            <v>#N/A</v>
          </cell>
        </row>
        <row r="13778">
          <cell r="R13778" t="e">
            <v>#N/A</v>
          </cell>
        </row>
        <row r="13779">
          <cell r="R13779" t="e">
            <v>#N/A</v>
          </cell>
        </row>
        <row r="13780">
          <cell r="R13780" t="e">
            <v>#N/A</v>
          </cell>
        </row>
        <row r="13781">
          <cell r="R13781" t="e">
            <v>#N/A</v>
          </cell>
        </row>
        <row r="13782">
          <cell r="R13782" t="e">
            <v>#N/A</v>
          </cell>
        </row>
        <row r="13783">
          <cell r="R13783" t="e">
            <v>#N/A</v>
          </cell>
        </row>
        <row r="13811">
          <cell r="I13811">
            <v>0</v>
          </cell>
          <cell r="J13811">
            <v>0</v>
          </cell>
          <cell r="K13811">
            <v>0</v>
          </cell>
          <cell r="L13811">
            <v>0</v>
          </cell>
        </row>
        <row r="13828">
          <cell r="I13828" t="str">
            <v>O.E. 14.3</v>
          </cell>
          <cell r="J13828" t="str">
            <v>Suministro e instalación L3 Stackable Switch, 28x 10/100/1000-T PoE+, 4x SFP+ Ports and dual fixed PSU, US Power Cord</v>
          </cell>
          <cell r="K13828" t="str">
            <v>un</v>
          </cell>
          <cell r="L13828">
            <v>13576384</v>
          </cell>
          <cell r="M13828">
            <v>12267345.264999999</v>
          </cell>
          <cell r="N13828">
            <v>1244319.7250000001</v>
          </cell>
          <cell r="O13828">
            <v>62215.986250000009</v>
          </cell>
          <cell r="P13828">
            <v>2502.732</v>
          </cell>
          <cell r="Q13828">
            <v>0</v>
          </cell>
          <cell r="R13828" t="e">
            <v>#REF!</v>
          </cell>
          <cell r="S13828">
            <v>0.3</v>
          </cell>
        </row>
        <row r="13831">
          <cell r="R13831" t="e">
            <v>#REF!</v>
          </cell>
        </row>
        <row r="13832">
          <cell r="R13832" t="e">
            <v>#REF!</v>
          </cell>
        </row>
        <row r="13833">
          <cell r="R13833" t="e">
            <v>#REF!</v>
          </cell>
        </row>
        <row r="13834">
          <cell r="R13834" t="e">
            <v>#REF!</v>
          </cell>
        </row>
        <row r="13835">
          <cell r="R13835" t="e">
            <v>#REF!</v>
          </cell>
        </row>
        <row r="13836">
          <cell r="R13836" t="e">
            <v>#REF!</v>
          </cell>
        </row>
        <row r="13837">
          <cell r="R13837" t="e">
            <v>#REF!</v>
          </cell>
        </row>
        <row r="13838">
          <cell r="R13838" t="e">
            <v>#REF!</v>
          </cell>
        </row>
        <row r="13839">
          <cell r="R13839" t="e">
            <v>#REF!</v>
          </cell>
        </row>
        <row r="13840">
          <cell r="R13840" t="e">
            <v>#REF!</v>
          </cell>
        </row>
        <row r="13841">
          <cell r="R13841" t="e">
            <v>#REF!</v>
          </cell>
        </row>
        <row r="13842">
          <cell r="R13842" t="e">
            <v>#REF!</v>
          </cell>
        </row>
        <row r="13843">
          <cell r="R13843" t="e">
            <v>#REF!</v>
          </cell>
        </row>
        <row r="13844">
          <cell r="R13844" t="e">
            <v>#REF!</v>
          </cell>
        </row>
        <row r="13845">
          <cell r="R13845" t="e">
            <v>#REF!</v>
          </cell>
        </row>
        <row r="13846">
          <cell r="R13846" t="e">
            <v>#REF!</v>
          </cell>
        </row>
        <row r="13874">
          <cell r="I13874">
            <v>0</v>
          </cell>
          <cell r="J13874">
            <v>0</v>
          </cell>
          <cell r="K13874">
            <v>0</v>
          </cell>
          <cell r="L13874">
            <v>0</v>
          </cell>
        </row>
        <row r="13891">
          <cell r="I13891" t="str">
            <v>O.E. 14.4</v>
          </cell>
          <cell r="J13891" t="str">
            <v>Suministro e instalación TAA, SFP+/LC 10G Multi-Mode 300m, 850nm</v>
          </cell>
          <cell r="K13891" t="str">
            <v>un</v>
          </cell>
          <cell r="L13891">
            <v>564760</v>
          </cell>
          <cell r="M13891">
            <v>461758.88919999998</v>
          </cell>
          <cell r="N13891">
            <v>95713.15</v>
          </cell>
          <cell r="O13891">
            <v>4785.6575000000003</v>
          </cell>
          <cell r="P13891">
            <v>2502.732</v>
          </cell>
          <cell r="Q13891">
            <v>0</v>
          </cell>
          <cell r="R13891" t="e">
            <v>#N/A</v>
          </cell>
          <cell r="S13891">
            <v>0.2</v>
          </cell>
        </row>
        <row r="13894">
          <cell r="R13894" t="e">
            <v>#N/A</v>
          </cell>
        </row>
        <row r="13895">
          <cell r="R13895" t="e">
            <v>#N/A</v>
          </cell>
        </row>
        <row r="13896">
          <cell r="R13896" t="e">
            <v>#N/A</v>
          </cell>
        </row>
        <row r="13897">
          <cell r="R13897" t="e">
            <v>#N/A</v>
          </cell>
        </row>
        <row r="13898">
          <cell r="R13898" t="e">
            <v>#N/A</v>
          </cell>
        </row>
        <row r="13899">
          <cell r="R13899" t="e">
            <v>#N/A</v>
          </cell>
        </row>
        <row r="13900">
          <cell r="R13900" t="e">
            <v>#N/A</v>
          </cell>
        </row>
        <row r="13901">
          <cell r="R13901" t="e">
            <v>#N/A</v>
          </cell>
        </row>
        <row r="13902">
          <cell r="R13902" t="e">
            <v>#N/A</v>
          </cell>
        </row>
        <row r="13903">
          <cell r="R13903" t="e">
            <v>#N/A</v>
          </cell>
        </row>
        <row r="13904">
          <cell r="R13904" t="e">
            <v>#N/A</v>
          </cell>
        </row>
        <row r="13905">
          <cell r="R13905" t="e">
            <v>#N/A</v>
          </cell>
        </row>
        <row r="13906">
          <cell r="R13906" t="e">
            <v>#N/A</v>
          </cell>
        </row>
        <row r="13907">
          <cell r="R13907" t="e">
            <v>#N/A</v>
          </cell>
        </row>
        <row r="13908">
          <cell r="R13908" t="e">
            <v>#N/A</v>
          </cell>
        </row>
        <row r="13909">
          <cell r="R13909" t="e">
            <v>#N/A</v>
          </cell>
        </row>
        <row r="13937">
          <cell r="I13937">
            <v>0</v>
          </cell>
          <cell r="J13937">
            <v>0</v>
          </cell>
          <cell r="K13937">
            <v>0</v>
          </cell>
          <cell r="L13937">
            <v>0</v>
          </cell>
        </row>
        <row r="13954">
          <cell r="I13954" t="str">
            <v>O.E. 14.5</v>
          </cell>
          <cell r="J13954" t="str">
            <v>Suministro e instalación de SFP+ 10G Direct Attach Cable, Twinax, 1 Meter</v>
          </cell>
          <cell r="K13954" t="str">
            <v>un</v>
          </cell>
          <cell r="L13954">
            <v>860754</v>
          </cell>
          <cell r="M13954">
            <v>738740.38559999992</v>
          </cell>
          <cell r="N13954">
            <v>113819.72500000001</v>
          </cell>
          <cell r="O13954">
            <v>5690.9862500000008</v>
          </cell>
          <cell r="P13954">
            <v>2502.732</v>
          </cell>
          <cell r="Q13954">
            <v>0</v>
          </cell>
          <cell r="R13954" t="e">
            <v>#N/A</v>
          </cell>
          <cell r="S13954">
            <v>0.3</v>
          </cell>
        </row>
        <row r="13957">
          <cell r="R13957" t="e">
            <v>#N/A</v>
          </cell>
        </row>
        <row r="13958">
          <cell r="R13958" t="e">
            <v>#N/A</v>
          </cell>
        </row>
        <row r="13959">
          <cell r="R13959" t="e">
            <v>#N/A</v>
          </cell>
        </row>
        <row r="13960">
          <cell r="R13960" t="e">
            <v>#N/A</v>
          </cell>
        </row>
        <row r="13961">
          <cell r="R13961" t="e">
            <v>#N/A</v>
          </cell>
        </row>
        <row r="13962">
          <cell r="R13962" t="e">
            <v>#N/A</v>
          </cell>
        </row>
        <row r="13963">
          <cell r="R13963" t="e">
            <v>#N/A</v>
          </cell>
        </row>
        <row r="13964">
          <cell r="R13964" t="e">
            <v>#N/A</v>
          </cell>
        </row>
        <row r="13965">
          <cell r="R13965" t="e">
            <v>#N/A</v>
          </cell>
        </row>
        <row r="13966">
          <cell r="R13966" t="e">
            <v>#N/A</v>
          </cell>
        </row>
        <row r="13967">
          <cell r="R13967" t="e">
            <v>#N/A</v>
          </cell>
        </row>
        <row r="13968">
          <cell r="R13968" t="e">
            <v>#N/A</v>
          </cell>
        </row>
        <row r="13969">
          <cell r="R13969" t="e">
            <v>#N/A</v>
          </cell>
        </row>
        <row r="13970">
          <cell r="R13970" t="e">
            <v>#N/A</v>
          </cell>
        </row>
        <row r="13971">
          <cell r="R13971" t="e">
            <v>#N/A</v>
          </cell>
        </row>
        <row r="13972">
          <cell r="R13972" t="e">
            <v>#N/A</v>
          </cell>
        </row>
        <row r="14000">
          <cell r="I14000">
            <v>0</v>
          </cell>
          <cell r="J14000">
            <v>0</v>
          </cell>
          <cell r="K14000">
            <v>0</v>
          </cell>
          <cell r="L14000">
            <v>0</v>
          </cell>
        </row>
        <row r="14017">
          <cell r="I14017" t="str">
            <v>O.E. 14.6</v>
          </cell>
          <cell r="J14017" t="str">
            <v>Suministro e instalación de Gigabit Smart Access PoE+ switch, 8+2 ports US power cord</v>
          </cell>
          <cell r="K14017" t="str">
            <v>un</v>
          </cell>
          <cell r="L14017">
            <v>3020080</v>
          </cell>
          <cell r="M14017">
            <v>2335791.1429999997</v>
          </cell>
          <cell r="N14017">
            <v>649319.72499999998</v>
          </cell>
          <cell r="O14017">
            <v>32465.986250000002</v>
          </cell>
          <cell r="P14017">
            <v>2502.732</v>
          </cell>
          <cell r="Q14017">
            <v>0</v>
          </cell>
          <cell r="R14017" t="e">
            <v>#N/A</v>
          </cell>
          <cell r="S14017">
            <v>0.3</v>
          </cell>
        </row>
        <row r="14020">
          <cell r="R14020" t="e">
            <v>#N/A</v>
          </cell>
        </row>
        <row r="14021">
          <cell r="R14021" t="e">
            <v>#N/A</v>
          </cell>
        </row>
        <row r="14022">
          <cell r="R14022" t="e">
            <v>#N/A</v>
          </cell>
        </row>
        <row r="14023">
          <cell r="R14023" t="e">
            <v>#N/A</v>
          </cell>
        </row>
        <row r="14024">
          <cell r="R14024" t="e">
            <v>#N/A</v>
          </cell>
        </row>
        <row r="14025">
          <cell r="R14025" t="e">
            <v>#N/A</v>
          </cell>
        </row>
        <row r="14026">
          <cell r="R14026" t="e">
            <v>#N/A</v>
          </cell>
        </row>
        <row r="14027">
          <cell r="R14027" t="e">
            <v>#N/A</v>
          </cell>
        </row>
        <row r="14028">
          <cell r="R14028" t="e">
            <v>#N/A</v>
          </cell>
        </row>
        <row r="14029">
          <cell r="R14029" t="e">
            <v>#N/A</v>
          </cell>
        </row>
        <row r="14030">
          <cell r="R14030" t="e">
            <v>#N/A</v>
          </cell>
        </row>
        <row r="14031">
          <cell r="R14031" t="e">
            <v>#N/A</v>
          </cell>
        </row>
        <row r="14032">
          <cell r="R14032" t="e">
            <v>#N/A</v>
          </cell>
        </row>
        <row r="14033">
          <cell r="R14033" t="e">
            <v>#N/A</v>
          </cell>
        </row>
        <row r="14034">
          <cell r="R14034" t="e">
            <v>#N/A</v>
          </cell>
        </row>
        <row r="14035">
          <cell r="R14035" t="e">
            <v>#N/A</v>
          </cell>
        </row>
        <row r="14063">
          <cell r="I14063">
            <v>0</v>
          </cell>
          <cell r="J14063">
            <v>0</v>
          </cell>
          <cell r="K14063">
            <v>0</v>
          </cell>
          <cell r="L14063">
            <v>0</v>
          </cell>
        </row>
        <row r="14080">
          <cell r="I14080" t="str">
            <v>O.E. 14.7</v>
          </cell>
          <cell r="J14080" t="str">
            <v>Suministro e instalación de SOFTWARE DE ADMINISTRACION</v>
          </cell>
          <cell r="K14080" t="str">
            <v>un</v>
          </cell>
          <cell r="L14080">
            <v>28323418</v>
          </cell>
          <cell r="M14080">
            <v>27696165.267399997</v>
          </cell>
          <cell r="N14080">
            <v>595000</v>
          </cell>
          <cell r="O14080">
            <v>29750</v>
          </cell>
          <cell r="P14080">
            <v>2502.732</v>
          </cell>
          <cell r="Q14080">
            <v>0</v>
          </cell>
          <cell r="R14080" t="e">
            <v>#N/A</v>
          </cell>
          <cell r="S14080">
            <v>0</v>
          </cell>
        </row>
        <row r="14083">
          <cell r="R14083" t="e">
            <v>#N/A</v>
          </cell>
        </row>
        <row r="14084">
          <cell r="R14084" t="e">
            <v>#N/A</v>
          </cell>
        </row>
        <row r="14085">
          <cell r="R14085" t="e">
            <v>#N/A</v>
          </cell>
        </row>
        <row r="14086">
          <cell r="R14086" t="e">
            <v>#N/A</v>
          </cell>
        </row>
        <row r="14087">
          <cell r="R14087" t="e">
            <v>#N/A</v>
          </cell>
        </row>
        <row r="14088">
          <cell r="R14088" t="e">
            <v>#N/A</v>
          </cell>
        </row>
        <row r="14089">
          <cell r="R14089" t="e">
            <v>#N/A</v>
          </cell>
        </row>
        <row r="14090">
          <cell r="R14090" t="e">
            <v>#N/A</v>
          </cell>
        </row>
        <row r="14091">
          <cell r="R14091" t="e">
            <v>#N/A</v>
          </cell>
        </row>
        <row r="14092">
          <cell r="R14092" t="e">
            <v>#N/A</v>
          </cell>
        </row>
        <row r="14093">
          <cell r="R14093" t="e">
            <v>#N/A</v>
          </cell>
        </row>
        <row r="14094">
          <cell r="R14094" t="e">
            <v>#N/A</v>
          </cell>
        </row>
        <row r="14095">
          <cell r="R14095" t="e">
            <v>#N/A</v>
          </cell>
        </row>
        <row r="14096">
          <cell r="R14096" t="e">
            <v>#N/A</v>
          </cell>
        </row>
        <row r="14097">
          <cell r="R14097" t="e">
            <v>#N/A</v>
          </cell>
        </row>
        <row r="14098">
          <cell r="R14098" t="e">
            <v>#N/A</v>
          </cell>
        </row>
        <row r="14126">
          <cell r="I14126">
            <v>0</v>
          </cell>
          <cell r="J14126">
            <v>0</v>
          </cell>
          <cell r="K14126">
            <v>0</v>
          </cell>
          <cell r="L14126">
            <v>0</v>
          </cell>
        </row>
        <row r="14143">
          <cell r="I14143" t="str">
            <v>O.E. 14.8</v>
          </cell>
          <cell r="J14143" t="str">
            <v>Suministro e instalación de Punto de acceso wireles tribanda PoE+ AC2200 para interior</v>
          </cell>
          <cell r="K14143" t="str">
            <v>un</v>
          </cell>
          <cell r="L14143">
            <v>1828470</v>
          </cell>
          <cell r="M14143">
            <v>1757231.1595999997</v>
          </cell>
          <cell r="N14143">
            <v>54319.724999999999</v>
          </cell>
          <cell r="O14143">
            <v>14415.98625</v>
          </cell>
          <cell r="P14143">
            <v>2502.732</v>
          </cell>
          <cell r="Q14143">
            <v>0</v>
          </cell>
          <cell r="R14143" t="e">
            <v>#REF!</v>
          </cell>
          <cell r="S14143">
            <v>0.3</v>
          </cell>
        </row>
        <row r="14146">
          <cell r="R14146" t="e">
            <v>#REF!</v>
          </cell>
        </row>
        <row r="14147">
          <cell r="R14147" t="e">
            <v>#REF!</v>
          </cell>
        </row>
        <row r="14148">
          <cell r="R14148" t="e">
            <v>#REF!</v>
          </cell>
        </row>
        <row r="14149">
          <cell r="R14149" t="e">
            <v>#REF!</v>
          </cell>
        </row>
        <row r="14150">
          <cell r="R14150" t="e">
            <v>#REF!</v>
          </cell>
        </row>
        <row r="14151">
          <cell r="R14151" t="e">
            <v>#REF!</v>
          </cell>
        </row>
        <row r="14152">
          <cell r="R14152" t="e">
            <v>#REF!</v>
          </cell>
        </row>
        <row r="14153">
          <cell r="R14153" t="e">
            <v>#REF!</v>
          </cell>
        </row>
        <row r="14154">
          <cell r="R14154" t="e">
            <v>#REF!</v>
          </cell>
        </row>
        <row r="14155">
          <cell r="R14155" t="e">
            <v>#REF!</v>
          </cell>
        </row>
        <row r="14156">
          <cell r="R14156" t="e">
            <v>#REF!</v>
          </cell>
        </row>
        <row r="14157">
          <cell r="R14157" t="e">
            <v>#REF!</v>
          </cell>
        </row>
        <row r="14158">
          <cell r="R14158" t="e">
            <v>#REF!</v>
          </cell>
        </row>
        <row r="14159">
          <cell r="R14159" t="e">
            <v>#REF!</v>
          </cell>
        </row>
        <row r="14160">
          <cell r="R14160" t="e">
            <v>#REF!</v>
          </cell>
        </row>
        <row r="14161">
          <cell r="R14161" t="e">
            <v>#REF!</v>
          </cell>
        </row>
        <row r="14172">
          <cell r="M14172">
            <v>0</v>
          </cell>
          <cell r="N14172">
            <v>0</v>
          </cell>
        </row>
        <row r="14173">
          <cell r="M14173">
            <v>0</v>
          </cell>
          <cell r="N14173">
            <v>0</v>
          </cell>
        </row>
        <row r="14189">
          <cell r="I14189">
            <v>0</v>
          </cell>
          <cell r="J14189">
            <v>0</v>
          </cell>
          <cell r="K14189">
            <v>0</v>
          </cell>
          <cell r="L14189">
            <v>0</v>
          </cell>
        </row>
        <row r="14206">
          <cell r="I14206" t="str">
            <v>O.E. 14.9</v>
          </cell>
          <cell r="J14206" t="str">
            <v>Suministro e instalación de Controlador LAN Wireless</v>
          </cell>
          <cell r="K14206" t="str">
            <v>un</v>
          </cell>
          <cell r="L14206">
            <v>1514956</v>
          </cell>
          <cell r="M14206">
            <v>830667.6</v>
          </cell>
          <cell r="N14206">
            <v>649319.72499999998</v>
          </cell>
          <cell r="O14206">
            <v>32465.986250000002</v>
          </cell>
          <cell r="P14206">
            <v>2502.732</v>
          </cell>
          <cell r="Q14206">
            <v>0</v>
          </cell>
          <cell r="R14206" t="e">
            <v>#REF!</v>
          </cell>
          <cell r="S14206">
            <v>0.3</v>
          </cell>
        </row>
        <row r="14209">
          <cell r="R14209" t="e">
            <v>#REF!</v>
          </cell>
        </row>
        <row r="14210">
          <cell r="R14210" t="e">
            <v>#REF!</v>
          </cell>
        </row>
        <row r="14211">
          <cell r="R14211" t="e">
            <v>#REF!</v>
          </cell>
        </row>
        <row r="14212">
          <cell r="R14212" t="e">
            <v>#REF!</v>
          </cell>
        </row>
        <row r="14213">
          <cell r="R14213" t="e">
            <v>#REF!</v>
          </cell>
        </row>
        <row r="14214">
          <cell r="R14214" t="e">
            <v>#REF!</v>
          </cell>
        </row>
        <row r="14215">
          <cell r="R14215" t="e">
            <v>#REF!</v>
          </cell>
        </row>
        <row r="14216">
          <cell r="R14216" t="e">
            <v>#REF!</v>
          </cell>
        </row>
        <row r="14217">
          <cell r="R14217" t="e">
            <v>#REF!</v>
          </cell>
        </row>
        <row r="14218">
          <cell r="R14218" t="e">
            <v>#REF!</v>
          </cell>
        </row>
        <row r="14219">
          <cell r="R14219" t="e">
            <v>#REF!</v>
          </cell>
        </row>
        <row r="14220">
          <cell r="R14220" t="e">
            <v>#REF!</v>
          </cell>
        </row>
        <row r="14221">
          <cell r="R14221" t="e">
            <v>#REF!</v>
          </cell>
        </row>
        <row r="14222">
          <cell r="R14222" t="e">
            <v>#REF!</v>
          </cell>
        </row>
        <row r="14223">
          <cell r="R14223" t="e">
            <v>#REF!</v>
          </cell>
        </row>
        <row r="14224">
          <cell r="R14224" t="e">
            <v>#REF!</v>
          </cell>
        </row>
        <row r="14252">
          <cell r="I14252">
            <v>0</v>
          </cell>
          <cell r="J14252">
            <v>0</v>
          </cell>
          <cell r="K14252">
            <v>0</v>
          </cell>
          <cell r="L14252">
            <v>0</v>
          </cell>
        </row>
        <row r="14263">
          <cell r="M14263">
            <v>0</v>
          </cell>
          <cell r="N14263">
            <v>0</v>
          </cell>
        </row>
        <row r="14269">
          <cell r="I14269" t="str">
            <v>O.E. 10.36</v>
          </cell>
          <cell r="J14269" t="str">
            <v>Suministro e instalación UPS Legrand 60kVA/54kW ON LINE Doble Conversion Trifasicatipo torre cotralador DPS Entrada Dual</v>
          </cell>
          <cell r="K14269" t="str">
            <v>un</v>
          </cell>
          <cell r="L14269">
            <v>145742483</v>
          </cell>
          <cell r="M14269">
            <v>139863507.20999998</v>
          </cell>
          <cell r="N14269">
            <v>4526643.75</v>
          </cell>
          <cell r="O14269">
            <v>226332.1875</v>
          </cell>
          <cell r="P14269">
            <v>1126000</v>
          </cell>
          <cell r="Q14269">
            <v>0</v>
          </cell>
          <cell r="R14269" t="e">
            <v>#N/A</v>
          </cell>
          <cell r="S14269">
            <v>25</v>
          </cell>
        </row>
        <row r="14272">
          <cell r="R14272" t="e">
            <v>#N/A</v>
          </cell>
        </row>
        <row r="14273">
          <cell r="R14273" t="e">
            <v>#N/A</v>
          </cell>
        </row>
        <row r="14274">
          <cell r="R14274" t="e">
            <v>#N/A</v>
          </cell>
        </row>
        <row r="14275">
          <cell r="R14275" t="e">
            <v>#N/A</v>
          </cell>
        </row>
        <row r="14276">
          <cell r="R14276" t="e">
            <v>#N/A</v>
          </cell>
        </row>
        <row r="14277">
          <cell r="R14277" t="e">
            <v>#N/A</v>
          </cell>
        </row>
        <row r="14278">
          <cell r="R14278" t="e">
            <v>#N/A</v>
          </cell>
        </row>
        <row r="14279">
          <cell r="R14279" t="e">
            <v>#N/A</v>
          </cell>
        </row>
        <row r="14280">
          <cell r="R14280" t="e">
            <v>#N/A</v>
          </cell>
        </row>
        <row r="14281">
          <cell r="R14281" t="e">
            <v>#N/A</v>
          </cell>
        </row>
        <row r="14282">
          <cell r="R14282" t="e">
            <v>#N/A</v>
          </cell>
        </row>
        <row r="14283">
          <cell r="R14283" t="e">
            <v>#N/A</v>
          </cell>
        </row>
        <row r="14284">
          <cell r="R14284" t="e">
            <v>#N/A</v>
          </cell>
        </row>
        <row r="14285">
          <cell r="R14285" t="e">
            <v>#N/A</v>
          </cell>
        </row>
        <row r="14286">
          <cell r="R14286" t="e">
            <v>#N/A</v>
          </cell>
        </row>
        <row r="14287">
          <cell r="R14287" t="e">
            <v>#N/A</v>
          </cell>
        </row>
        <row r="14315">
          <cell r="I14315">
            <v>0</v>
          </cell>
          <cell r="J14315">
            <v>0</v>
          </cell>
          <cell r="K14315">
            <v>0</v>
          </cell>
          <cell r="L14315">
            <v>0</v>
          </cell>
        </row>
        <row r="14332">
          <cell r="I14332" t="str">
            <v>O.E. 10.37</v>
          </cell>
          <cell r="J14332" t="str">
            <v>Suministro e instalación DPS unitario de supresor contra sobretensiones transitorias de 160 kAtrifasico 4 hilos mas tierra Case B, C</v>
          </cell>
          <cell r="K14332" t="str">
            <v>un</v>
          </cell>
          <cell r="L14332">
            <v>5537256</v>
          </cell>
          <cell r="M14332">
            <v>5247697.6999999983</v>
          </cell>
          <cell r="N14332">
            <v>271598.625</v>
          </cell>
          <cell r="O14332">
            <v>13579.931250000001</v>
          </cell>
          <cell r="P14332">
            <v>4380</v>
          </cell>
          <cell r="Q14332">
            <v>0</v>
          </cell>
          <cell r="R14332" t="e">
            <v>#N/A</v>
          </cell>
          <cell r="S14332">
            <v>1.5</v>
          </cell>
        </row>
        <row r="14335">
          <cell r="R14335" t="e">
            <v>#N/A</v>
          </cell>
        </row>
        <row r="14336">
          <cell r="R14336" t="e">
            <v>#N/A</v>
          </cell>
        </row>
        <row r="14337">
          <cell r="R14337" t="e">
            <v>#N/A</v>
          </cell>
        </row>
        <row r="14338">
          <cell r="R14338" t="e">
            <v>#N/A</v>
          </cell>
        </row>
        <row r="14339">
          <cell r="R14339" t="e">
            <v>#N/A</v>
          </cell>
        </row>
        <row r="14340">
          <cell r="R14340" t="e">
            <v>#N/A</v>
          </cell>
        </row>
        <row r="14341">
          <cell r="R14341" t="e">
            <v>#N/A</v>
          </cell>
        </row>
        <row r="14342">
          <cell r="R14342" t="e">
            <v>#N/A</v>
          </cell>
        </row>
        <row r="14343">
          <cell r="R14343" t="e">
            <v>#N/A</v>
          </cell>
        </row>
        <row r="14344">
          <cell r="R14344" t="e">
            <v>#N/A</v>
          </cell>
        </row>
        <row r="14345">
          <cell r="R14345" t="e">
            <v>#N/A</v>
          </cell>
        </row>
        <row r="14346">
          <cell r="R14346" t="e">
            <v>#N/A</v>
          </cell>
        </row>
        <row r="14347">
          <cell r="R14347" t="e">
            <v>#N/A</v>
          </cell>
        </row>
        <row r="14348">
          <cell r="R14348" t="e">
            <v>#N/A</v>
          </cell>
        </row>
        <row r="14349">
          <cell r="R14349" t="e">
            <v>#N/A</v>
          </cell>
        </row>
        <row r="14350">
          <cell r="R14350" t="e">
            <v>#N/A</v>
          </cell>
        </row>
        <row r="14378">
          <cell r="I14378">
            <v>0</v>
          </cell>
          <cell r="J14378">
            <v>0</v>
          </cell>
          <cell r="K14378">
            <v>0</v>
          </cell>
          <cell r="L14378">
            <v>0</v>
          </cell>
        </row>
        <row r="14395">
          <cell r="I14395" t="str">
            <v>O.E. 3.30</v>
          </cell>
          <cell r="J14395" t="str">
            <v>Suministro e instalación sistema de puesta a tierra segun diseño</v>
          </cell>
          <cell r="K14395" t="str">
            <v>un</v>
          </cell>
          <cell r="L14395">
            <v>6031953</v>
          </cell>
          <cell r="M14395">
            <v>4506620.4399999995</v>
          </cell>
          <cell r="N14395">
            <v>1448526</v>
          </cell>
          <cell r="O14395">
            <v>72426.3</v>
          </cell>
          <cell r="P14395">
            <v>4380</v>
          </cell>
          <cell r="Q14395">
            <v>0</v>
          </cell>
          <cell r="R14395" t="e">
            <v>#REF!</v>
          </cell>
          <cell r="S14395">
            <v>8</v>
          </cell>
        </row>
        <row r="14398">
          <cell r="R14398" t="e">
            <v>#REF!</v>
          </cell>
        </row>
        <row r="14399">
          <cell r="R14399" t="e">
            <v>#REF!</v>
          </cell>
        </row>
        <row r="14400">
          <cell r="R14400" t="e">
            <v>#REF!</v>
          </cell>
        </row>
        <row r="14401">
          <cell r="R14401" t="e">
            <v>#REF!</v>
          </cell>
        </row>
        <row r="14402">
          <cell r="R14402" t="e">
            <v>#REF!</v>
          </cell>
        </row>
        <row r="14403">
          <cell r="R14403" t="e">
            <v>#REF!</v>
          </cell>
        </row>
        <row r="14404">
          <cell r="R14404" t="e">
            <v>#REF!</v>
          </cell>
        </row>
        <row r="14405">
          <cell r="R14405" t="e">
            <v>#REF!</v>
          </cell>
        </row>
        <row r="14406">
          <cell r="R14406" t="e">
            <v>#REF!</v>
          </cell>
        </row>
        <row r="14407">
          <cell r="R14407" t="e">
            <v>#REF!</v>
          </cell>
        </row>
        <row r="14408">
          <cell r="R14408" t="e">
            <v>#REF!</v>
          </cell>
        </row>
        <row r="14409">
          <cell r="R14409" t="e">
            <v>#REF!</v>
          </cell>
        </row>
        <row r="14410">
          <cell r="R14410" t="e">
            <v>#REF!</v>
          </cell>
        </row>
        <row r="14411">
          <cell r="R14411" t="e">
            <v>#REF!</v>
          </cell>
        </row>
        <row r="14412">
          <cell r="R14412" t="e">
            <v>#REF!</v>
          </cell>
        </row>
        <row r="14413">
          <cell r="R14413" t="e">
            <v>#REF!</v>
          </cell>
        </row>
        <row r="14441">
          <cell r="I14441">
            <v>0</v>
          </cell>
          <cell r="J14441">
            <v>0</v>
          </cell>
          <cell r="K14441">
            <v>0</v>
          </cell>
          <cell r="L14441">
            <v>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I"/>
      <sheetName val="SUB"/>
      <sheetName val="ANA"/>
      <sheetName val="Barras"/>
      <sheetName val="REVISAR"/>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0.01"/>
      <sheetName val="10.02"/>
      <sheetName val="10.03"/>
      <sheetName val="10.04"/>
      <sheetName val="10.05"/>
      <sheetName val="10.06"/>
      <sheetName val="10.07"/>
      <sheetName val="10.08"/>
      <sheetName val="10.09"/>
      <sheetName val="10.10"/>
      <sheetName val="10.11"/>
      <sheetName val="APU OE"/>
      <sheetName val="INSUMOS"/>
      <sheetName val="APU"/>
      <sheetName val="INSUMOS-A"/>
      <sheetName val="Hoja6"/>
      <sheetName val="Hoja7"/>
      <sheetName val="O.E 1.29 "/>
      <sheetName val="O.E 1.7"/>
      <sheetName val="O.E 1.11"/>
      <sheetName val="O.E 1.41"/>
      <sheetName val="O.E 2.1"/>
      <sheetName val="O.E 2.3"/>
      <sheetName val="O.E 2.6"/>
      <sheetName val="O.E 2.7"/>
      <sheetName val="O.E 2.8"/>
      <sheetName val="O.E 2.9"/>
      <sheetName val="O.E 2.10"/>
      <sheetName val="O.E 2.11"/>
      <sheetName val="O.E 2.15 "/>
      <sheetName val="O.E 6.1"/>
      <sheetName val="O.E 1,10,18"/>
      <sheetName val="1.10.17"/>
      <sheetName val="Hoja1"/>
      <sheetName val="Hoja2"/>
    </sheetNames>
    <sheetDataSet>
      <sheetData sheetId="0">
        <row r="2">
          <cell r="A2" t="str">
            <v>Ítem</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B1" t="str">
            <v>Materiales</v>
          </cell>
          <cell r="C1" t="str">
            <v>unidad</v>
          </cell>
          <cell r="D1" t="str">
            <v>V/Unitario</v>
          </cell>
        </row>
        <row r="2">
          <cell r="B2" t="str">
            <v>DUCTOS</v>
          </cell>
          <cell r="C2">
            <v>0</v>
          </cell>
          <cell r="D2">
            <v>0</v>
          </cell>
        </row>
        <row r="3">
          <cell r="B3" t="str">
            <v>Accesorios fijación según norma NSR-10</v>
          </cell>
          <cell r="C3" t="str">
            <v>un</v>
          </cell>
          <cell r="D3">
            <v>4760</v>
          </cell>
        </row>
        <row r="4">
          <cell r="B4" t="str">
            <v>Adaptador EMT 1"</v>
          </cell>
          <cell r="C4" t="str">
            <v>un</v>
          </cell>
          <cell r="D4">
            <v>2124.15</v>
          </cell>
        </row>
        <row r="5">
          <cell r="B5" t="str">
            <v>Adaptador EMT 11/2"</v>
          </cell>
          <cell r="C5" t="str">
            <v>un</v>
          </cell>
          <cell r="D5">
            <v>3681.8599999999997</v>
          </cell>
        </row>
        <row r="6">
          <cell r="B6" t="str">
            <v>Adaptador EMT 11/4"</v>
          </cell>
          <cell r="C6" t="str">
            <v>un</v>
          </cell>
          <cell r="D6">
            <v>3186.2249999999999</v>
          </cell>
        </row>
        <row r="7">
          <cell r="B7" t="str">
            <v>Adaptador EMT 2"</v>
          </cell>
          <cell r="C7" t="str">
            <v>un</v>
          </cell>
          <cell r="D7">
            <v>5168.7649999999994</v>
          </cell>
        </row>
        <row r="8">
          <cell r="B8" t="str">
            <v>Adaptador EMT 3"</v>
          </cell>
          <cell r="C8" t="str">
            <v>un</v>
          </cell>
          <cell r="D8">
            <v>12744.9</v>
          </cell>
        </row>
        <row r="9">
          <cell r="B9" t="str">
            <v>Adaptador EMT 3/4"</v>
          </cell>
          <cell r="C9" t="str">
            <v>un</v>
          </cell>
          <cell r="D9">
            <v>1068.6199999999999</v>
          </cell>
        </row>
        <row r="10">
          <cell r="B10" t="str">
            <v>Adaptador EMT 4"</v>
          </cell>
          <cell r="C10" t="str">
            <v>un</v>
          </cell>
          <cell r="D10">
            <v>14727.439999999999</v>
          </cell>
        </row>
        <row r="11">
          <cell r="B11" t="str">
            <v>Adaptador PVC  3/4". (eléctrico)</v>
          </cell>
          <cell r="C11" t="str">
            <v>un</v>
          </cell>
          <cell r="D11">
            <v>238</v>
          </cell>
        </row>
        <row r="12">
          <cell r="B12" t="str">
            <v>Adaptador PVC  campana 4" tipo DB. (eléctrico)</v>
          </cell>
          <cell r="C12" t="str">
            <v>un</v>
          </cell>
          <cell r="D12">
            <v>5453.7699999999995</v>
          </cell>
        </row>
        <row r="13">
          <cell r="B13" t="str">
            <v>Bandeja tipo escalera con tapa superior e inferior 10x10 cm</v>
          </cell>
          <cell r="C13" t="str">
            <v>tramo</v>
          </cell>
          <cell r="D13">
            <v>115668</v>
          </cell>
        </row>
        <row r="14">
          <cell r="B14" t="str">
            <v>Caja  12x12x5 de sobreponer con tapa lisa calibre 20</v>
          </cell>
          <cell r="C14" t="str">
            <v>un</v>
          </cell>
          <cell r="D14">
            <v>7735</v>
          </cell>
        </row>
        <row r="15">
          <cell r="B15" t="str">
            <v>Caja  2"x4" metálica galvanizada con tapa suplemento.</v>
          </cell>
          <cell r="C15" t="str">
            <v>un</v>
          </cell>
          <cell r="D15">
            <v>3570</v>
          </cell>
        </row>
        <row r="16">
          <cell r="B16" t="str">
            <v>Caja  4"x4" metálica galvanizada con tapa suplemento.</v>
          </cell>
          <cell r="C16" t="str">
            <v>un</v>
          </cell>
          <cell r="D16">
            <v>3570</v>
          </cell>
        </row>
        <row r="17">
          <cell r="B17" t="str">
            <v>Caja  4"x4" PVC con tapa suplemento/tapa lisa.</v>
          </cell>
          <cell r="C17" t="str">
            <v>un</v>
          </cell>
          <cell r="D17">
            <v>2975</v>
          </cell>
        </row>
        <row r="18">
          <cell r="B18" t="str">
            <v>Curva EMT 1"</v>
          </cell>
          <cell r="C18" t="str">
            <v>un</v>
          </cell>
          <cell r="D18">
            <v>3469.4449999999997</v>
          </cell>
        </row>
        <row r="19">
          <cell r="B19" t="str">
            <v>Curva EMT 11/2"</v>
          </cell>
          <cell r="C19" t="str">
            <v>un</v>
          </cell>
          <cell r="D19">
            <v>8709.0149999999994</v>
          </cell>
        </row>
        <row r="20">
          <cell r="B20" t="str">
            <v>Curva EMT 11/4"</v>
          </cell>
          <cell r="C20" t="str">
            <v>un</v>
          </cell>
          <cell r="D20">
            <v>6938.8899999999994</v>
          </cell>
        </row>
        <row r="21">
          <cell r="B21" t="str">
            <v>Curva EMT 2"</v>
          </cell>
          <cell r="C21" t="str">
            <v>un</v>
          </cell>
          <cell r="D21">
            <v>16285.15</v>
          </cell>
        </row>
        <row r="22">
          <cell r="B22" t="str">
            <v>Curva EMT 3"</v>
          </cell>
          <cell r="C22" t="str">
            <v>un</v>
          </cell>
          <cell r="D22">
            <v>65777.845000000001</v>
          </cell>
        </row>
        <row r="23">
          <cell r="B23" t="str">
            <v>Curva EMT 3/4"</v>
          </cell>
          <cell r="C23" t="str">
            <v>un</v>
          </cell>
          <cell r="D23">
            <v>1174.53</v>
          </cell>
        </row>
        <row r="24">
          <cell r="B24" t="str">
            <v>Curva EMT 4"</v>
          </cell>
          <cell r="C24" t="str">
            <v>un</v>
          </cell>
          <cell r="D24">
            <v>88152.224999999991</v>
          </cell>
        </row>
        <row r="25">
          <cell r="B25" t="str">
            <v>Curva pvc 3/4". (eléctrico)</v>
          </cell>
          <cell r="C25" t="str">
            <v>un</v>
          </cell>
          <cell r="D25">
            <v>1309</v>
          </cell>
        </row>
        <row r="26">
          <cell r="B26" t="str">
            <v>Limpiador Removedor PVC x 1/4 de galón.</v>
          </cell>
          <cell r="C26" t="str">
            <v>un</v>
          </cell>
          <cell r="D26">
            <v>44292.99</v>
          </cell>
        </row>
        <row r="27">
          <cell r="B27" t="str">
            <v>Soporte peldaño 14,1</v>
          </cell>
          <cell r="C27" t="str">
            <v>un</v>
          </cell>
          <cell r="D27">
            <v>3656.87</v>
          </cell>
        </row>
        <row r="28">
          <cell r="B28" t="str">
            <v>Soporte peldaño 34,1</v>
          </cell>
          <cell r="C28" t="str">
            <v>un</v>
          </cell>
          <cell r="D28">
            <v>8845.27</v>
          </cell>
        </row>
        <row r="29">
          <cell r="B29" t="str">
            <v>Soporte peldaño 54,1</v>
          </cell>
          <cell r="C29" t="str">
            <v>un</v>
          </cell>
          <cell r="D29">
            <v>14033.67</v>
          </cell>
        </row>
        <row r="30">
          <cell r="B30" t="str">
            <v>Tubería conduit galvanizado pesado IMC de 4"</v>
          </cell>
          <cell r="C30" t="str">
            <v>m</v>
          </cell>
          <cell r="D30">
            <v>108507.76999999999</v>
          </cell>
        </row>
        <row r="31">
          <cell r="B31" t="str">
            <v>Tubería EMT 1"</v>
          </cell>
          <cell r="C31" t="str">
            <v>tubo</v>
          </cell>
          <cell r="D31">
            <v>41096.65</v>
          </cell>
        </row>
        <row r="32">
          <cell r="B32" t="str">
            <v>Tubería EMT 11/2"</v>
          </cell>
          <cell r="C32" t="str">
            <v>tubo</v>
          </cell>
          <cell r="D32">
            <v>71916.459999999992</v>
          </cell>
        </row>
        <row r="33">
          <cell r="B33" t="str">
            <v>Tubería EMT 11/4"</v>
          </cell>
          <cell r="C33" t="str">
            <v>tubo</v>
          </cell>
          <cell r="D33">
            <v>56753.479999999996</v>
          </cell>
        </row>
        <row r="34">
          <cell r="B34" t="str">
            <v>Tubería EMT 2"</v>
          </cell>
          <cell r="C34" t="str">
            <v>tubo</v>
          </cell>
          <cell r="D34">
            <v>74691.539999999994</v>
          </cell>
        </row>
        <row r="35">
          <cell r="B35" t="str">
            <v>Tubería EMT 3"</v>
          </cell>
          <cell r="C35" t="str">
            <v>tubo</v>
          </cell>
          <cell r="D35">
            <v>159435.00999999998</v>
          </cell>
        </row>
        <row r="36">
          <cell r="B36" t="str">
            <v>Tubería EMT 3/4"</v>
          </cell>
          <cell r="C36" t="str">
            <v>m</v>
          </cell>
          <cell r="D36">
            <v>5337.15</v>
          </cell>
        </row>
        <row r="37">
          <cell r="B37" t="str">
            <v>Tubería EMT 4"</v>
          </cell>
          <cell r="C37" t="str">
            <v>Tubo</v>
          </cell>
          <cell r="D37">
            <v>199457.685</v>
          </cell>
        </row>
        <row r="38">
          <cell r="B38" t="str">
            <v>Tubería pvc 3/4"</v>
          </cell>
          <cell r="C38" t="str">
            <v>m</v>
          </cell>
          <cell r="D38">
            <v>1374.45</v>
          </cell>
        </row>
        <row r="39">
          <cell r="B39" t="str">
            <v>Tubería PVC tipo DB   4"</v>
          </cell>
          <cell r="C39" t="str">
            <v>m</v>
          </cell>
          <cell r="D39">
            <v>17130.05</v>
          </cell>
        </row>
        <row r="40">
          <cell r="B40" t="str">
            <v>Unión EMT 1"</v>
          </cell>
          <cell r="C40" t="str">
            <v>un</v>
          </cell>
          <cell r="D40">
            <v>2099.16</v>
          </cell>
        </row>
        <row r="41">
          <cell r="B41" t="str">
            <v>Unión EMT 11/2"</v>
          </cell>
          <cell r="C41" t="str">
            <v>un</v>
          </cell>
          <cell r="D41">
            <v>3984.12</v>
          </cell>
        </row>
        <row r="42">
          <cell r="B42" t="str">
            <v>Unión EMT 11/4"</v>
          </cell>
          <cell r="C42" t="str">
            <v>un</v>
          </cell>
          <cell r="D42">
            <v>3689</v>
          </cell>
        </row>
        <row r="43">
          <cell r="B43" t="str">
            <v>Unión EMT 2"</v>
          </cell>
          <cell r="C43" t="str">
            <v>un</v>
          </cell>
          <cell r="D43">
            <v>8925</v>
          </cell>
        </row>
        <row r="44">
          <cell r="B44" t="str">
            <v>Unión EMT 3"</v>
          </cell>
          <cell r="C44" t="str">
            <v>un</v>
          </cell>
          <cell r="D44">
            <v>11305</v>
          </cell>
        </row>
        <row r="45">
          <cell r="B45" t="str">
            <v>Unión EMT 3/4"</v>
          </cell>
          <cell r="C45" t="str">
            <v>un</v>
          </cell>
          <cell r="D45">
            <v>972.2299999999999</v>
          </cell>
        </row>
        <row r="46">
          <cell r="B46" t="str">
            <v>Unión EMT 4"</v>
          </cell>
          <cell r="C46" t="str">
            <v>un</v>
          </cell>
          <cell r="D46">
            <v>14656.635</v>
          </cell>
        </row>
        <row r="47">
          <cell r="B47" t="str">
            <v>Unión IMC 4"</v>
          </cell>
          <cell r="C47" t="str">
            <v>un</v>
          </cell>
          <cell r="D47">
            <v>31934.84</v>
          </cell>
        </row>
        <row r="48">
          <cell r="B48" t="str">
            <v>Tubería IMC 3/4"</v>
          </cell>
          <cell r="C48" t="str">
            <v>un</v>
          </cell>
          <cell r="D48">
            <v>14299.833333333332</v>
          </cell>
        </row>
        <row r="49">
          <cell r="B49" t="str">
            <v>Curva IMC 3/4"</v>
          </cell>
          <cell r="C49" t="str">
            <v>un</v>
          </cell>
          <cell r="D49">
            <v>6247.5</v>
          </cell>
        </row>
        <row r="50">
          <cell r="B50" t="str">
            <v>Terminal IMC 3/4"</v>
          </cell>
          <cell r="C50" t="str">
            <v>un</v>
          </cell>
          <cell r="D50">
            <v>7140</v>
          </cell>
        </row>
        <row r="51">
          <cell r="B51" t="str">
            <v>Union IMC 3/4"</v>
          </cell>
          <cell r="C51" t="str">
            <v>un</v>
          </cell>
          <cell r="D51">
            <v>2201.5</v>
          </cell>
        </row>
        <row r="52">
          <cell r="B52" t="str">
            <v>PROTECCIONES</v>
          </cell>
          <cell r="C52">
            <v>0</v>
          </cell>
          <cell r="D52">
            <v>0</v>
          </cell>
        </row>
        <row r="53">
          <cell r="B53" t="str">
            <v>Breaker industrial 3x100A merlan gerain</v>
          </cell>
          <cell r="C53" t="str">
            <v>un</v>
          </cell>
          <cell r="D53">
            <v>247705.63999999998</v>
          </cell>
        </row>
        <row r="54">
          <cell r="B54" t="str">
            <v>Breaker industrial Merla Gerain 15-60 Amperios</v>
          </cell>
          <cell r="C54" t="str">
            <v>un</v>
          </cell>
          <cell r="D54">
            <v>192482.5</v>
          </cell>
        </row>
        <row r="55">
          <cell r="B55" t="str">
            <v>Breaker monopolar enchufable 20-50Amperios</v>
          </cell>
          <cell r="C55" t="str">
            <v>un</v>
          </cell>
          <cell r="D55">
            <v>11900</v>
          </cell>
        </row>
        <row r="56">
          <cell r="B56" t="str">
            <v>Breaker Industrial ABB Formula 30A Capacidad de Ruptura 25 KA</v>
          </cell>
          <cell r="C56">
            <v>0</v>
          </cell>
          <cell r="D56">
            <v>142859.5</v>
          </cell>
        </row>
        <row r="57">
          <cell r="B57" t="str">
            <v>Breaker Industrial ABB Formula 40A Capacidad de Ruptura 25 KA</v>
          </cell>
          <cell r="C57">
            <v>0</v>
          </cell>
          <cell r="D57">
            <v>142205</v>
          </cell>
        </row>
        <row r="58">
          <cell r="B58" t="str">
            <v>Breaker Industrial ABB Formula 50A Capacidad de Ruptura 25 KA</v>
          </cell>
          <cell r="C58">
            <v>0</v>
          </cell>
          <cell r="D58">
            <v>142859.5</v>
          </cell>
        </row>
        <row r="59">
          <cell r="B59" t="str">
            <v>Breaker Industrial ABB Formula 60A Capacidad de Ruptura 25 KA</v>
          </cell>
          <cell r="C59">
            <v>0</v>
          </cell>
          <cell r="D59">
            <v>142859.5</v>
          </cell>
        </row>
        <row r="60">
          <cell r="B60" t="str">
            <v>Breaker Industrial ABB Formula 80A Capacidad de Ruptura 25 KA</v>
          </cell>
          <cell r="C60">
            <v>0</v>
          </cell>
          <cell r="D60">
            <v>147857.5</v>
          </cell>
        </row>
        <row r="61">
          <cell r="B61" t="str">
            <v>Breaker Industrial ABB Formula 100A Capacidad de Ruptura 25 KA</v>
          </cell>
          <cell r="C61">
            <v>0</v>
          </cell>
          <cell r="D61">
            <v>163565.5</v>
          </cell>
        </row>
        <row r="62">
          <cell r="B62" t="str">
            <v>Breaker Industrial ABB Formula 125A Capacidad de Ruptura 25 KA</v>
          </cell>
          <cell r="C62">
            <v>0</v>
          </cell>
          <cell r="D62">
            <v>348253.5</v>
          </cell>
        </row>
        <row r="63">
          <cell r="B63" t="str">
            <v>Breaker Industrial ABB Formula 150A Capacidad de Ruptura 85KA</v>
          </cell>
          <cell r="C63">
            <v>0</v>
          </cell>
          <cell r="D63">
            <v>479808</v>
          </cell>
        </row>
        <row r="64">
          <cell r="B64" t="str">
            <v xml:space="preserve">Breaker Industrial ABB Formula 175A Capacidad de Ruptura 50 KA </v>
          </cell>
          <cell r="C64">
            <v>0</v>
          </cell>
          <cell r="D64">
            <v>381335.5</v>
          </cell>
        </row>
        <row r="65">
          <cell r="B65" t="str">
            <v>DPS CLASE I+II, 100 KA (10/35) OBO</v>
          </cell>
          <cell r="C65" t="str">
            <v>un</v>
          </cell>
          <cell r="D65">
            <v>6830600</v>
          </cell>
        </row>
        <row r="66">
          <cell r="B66" t="str">
            <v>DPS CLASE 1+II, 3 POLOS+NPE, 150V, 50KA</v>
          </cell>
          <cell r="C66" t="str">
            <v>un</v>
          </cell>
          <cell r="D66">
            <v>2908360</v>
          </cell>
        </row>
        <row r="67">
          <cell r="B67" t="str">
            <v>DPS CLASE II SEGUN IEC 61643-1, 3 POLOS</v>
          </cell>
          <cell r="C67" t="str">
            <v>un</v>
          </cell>
          <cell r="D67">
            <v>1865920</v>
          </cell>
        </row>
        <row r="68">
          <cell r="B68" t="str">
            <v>CONDUCTORES</v>
          </cell>
          <cell r="C68">
            <v>0</v>
          </cell>
          <cell r="D68">
            <v>0</v>
          </cell>
        </row>
        <row r="69">
          <cell r="B69" t="str">
            <v>Cable aislado de Al 1/0</v>
          </cell>
          <cell r="C69" t="str">
            <v>m</v>
          </cell>
          <cell r="D69">
            <v>5355</v>
          </cell>
        </row>
        <row r="70">
          <cell r="B70" t="str">
            <v>Cable de cobre N°12 AWG LSHF</v>
          </cell>
          <cell r="C70" t="str">
            <v>ml</v>
          </cell>
          <cell r="D70">
            <v>1826.6499999999999</v>
          </cell>
        </row>
        <row r="71">
          <cell r="B71" t="str">
            <v>Cable desnudo de Cu No. 1/0</v>
          </cell>
          <cell r="C71" t="str">
            <v>m</v>
          </cell>
          <cell r="D71">
            <v>20610.8</v>
          </cell>
        </row>
        <row r="72">
          <cell r="B72" t="str">
            <v>Cable desnudo de Cu No. 2/0</v>
          </cell>
          <cell r="C72" t="str">
            <v>m</v>
          </cell>
          <cell r="D72">
            <v>34759.9</v>
          </cell>
        </row>
        <row r="73">
          <cell r="B73" t="str">
            <v>Cable No 3x18 AWG encauchetado</v>
          </cell>
          <cell r="C73" t="str">
            <v>m</v>
          </cell>
          <cell r="D73">
            <v>4343.5</v>
          </cell>
        </row>
        <row r="74">
          <cell r="B74" t="str">
            <v>Cable No 3x14 AWG encauchetado</v>
          </cell>
          <cell r="C74" t="str">
            <v>m</v>
          </cell>
          <cell r="D74">
            <v>4343.5</v>
          </cell>
        </row>
        <row r="75">
          <cell r="B75" t="str">
            <v>CABLE 4PR F/UTP CAT 6A</v>
          </cell>
          <cell r="C75" t="str">
            <v>m</v>
          </cell>
          <cell r="D75">
            <v>2788.2591073904</v>
          </cell>
        </row>
        <row r="76">
          <cell r="B76" t="str">
            <v>Cable 1/0 AWG XLPE 133% 15 KV</v>
          </cell>
          <cell r="C76" t="str">
            <v>ml</v>
          </cell>
          <cell r="D76">
            <v>30999.5</v>
          </cell>
        </row>
        <row r="77">
          <cell r="B77" t="str">
            <v>CABLE 1/0 AWG ACC AWG MONOPOLAR AISLADO, XLPE/LLDPE, 15KV, 100% NEUTRO CONCÉNTRICO 100% CU</v>
          </cell>
          <cell r="C77" t="str">
            <v>ml</v>
          </cell>
          <cell r="D77">
            <v>23800</v>
          </cell>
        </row>
        <row r="78">
          <cell r="B78" t="str">
            <v>Cable de cobre calibre  No 2/0  AWG THHN/THWN</v>
          </cell>
          <cell r="C78" t="str">
            <v>ml</v>
          </cell>
          <cell r="D78">
            <v>26061</v>
          </cell>
        </row>
        <row r="79">
          <cell r="B79" t="str">
            <v>Cable de cobre calibre  No 4  AWG THHN/THWN</v>
          </cell>
          <cell r="C79" t="str">
            <v>ml</v>
          </cell>
          <cell r="D79">
            <v>8627.5</v>
          </cell>
        </row>
        <row r="80">
          <cell r="B80" t="str">
            <v>Cable de cobre calibre  No 8  AWG THHN/THWN</v>
          </cell>
          <cell r="C80" t="str">
            <v>ml</v>
          </cell>
          <cell r="D80">
            <v>3510.5</v>
          </cell>
        </row>
        <row r="81">
          <cell r="B81" t="str">
            <v>Cable de cobre calibre  No 10  AWG THHN/THWN</v>
          </cell>
          <cell r="C81" t="str">
            <v>ml</v>
          </cell>
          <cell r="D81">
            <v>2439.5</v>
          </cell>
        </row>
        <row r="82">
          <cell r="B82" t="str">
            <v>Conector terminal para cable calibre 500 AWG</v>
          </cell>
          <cell r="C82" t="str">
            <v>un</v>
          </cell>
          <cell r="D82">
            <v>18493.79</v>
          </cell>
        </row>
        <row r="83">
          <cell r="B83" t="str">
            <v>Conector terminal para cable calibre 350 AWG</v>
          </cell>
          <cell r="C83" t="str">
            <v>un</v>
          </cell>
          <cell r="D83">
            <v>18088</v>
          </cell>
        </row>
        <row r="84">
          <cell r="B84" t="str">
            <v>Conector terminal para cable calibre 300 AWG</v>
          </cell>
          <cell r="C84" t="str">
            <v>un</v>
          </cell>
          <cell r="D84">
            <v>17431.12</v>
          </cell>
        </row>
        <row r="85">
          <cell r="B85" t="str">
            <v>Conector terminal para cable calibre 4/0 AWG</v>
          </cell>
          <cell r="C85" t="str">
            <v>un</v>
          </cell>
          <cell r="D85">
            <v>7378</v>
          </cell>
        </row>
        <row r="86">
          <cell r="B86" t="str">
            <v>Conector terminal para cable calibre 2/0 AWG</v>
          </cell>
          <cell r="C86" t="str">
            <v>un</v>
          </cell>
          <cell r="D86">
            <v>6865.11</v>
          </cell>
        </row>
        <row r="87">
          <cell r="B87" t="str">
            <v>Conector terminal para cable calibre 1/0 AWG</v>
          </cell>
          <cell r="C87" t="str">
            <v>un</v>
          </cell>
          <cell r="D87">
            <v>6069</v>
          </cell>
        </row>
        <row r="88">
          <cell r="B88" t="str">
            <v>Conector terminal para cable calibre 2 AWG</v>
          </cell>
          <cell r="C88" t="str">
            <v>un</v>
          </cell>
          <cell r="D88">
            <v>5854.8</v>
          </cell>
        </row>
        <row r="89">
          <cell r="B89" t="str">
            <v>Conector terminal para cable calibre 4 AWG</v>
          </cell>
          <cell r="C89" t="str">
            <v>un</v>
          </cell>
          <cell r="D89">
            <v>4998</v>
          </cell>
        </row>
        <row r="90">
          <cell r="B90" t="str">
            <v>Conector terminal para cable calibre 6 AWG</v>
          </cell>
          <cell r="C90" t="str">
            <v>un</v>
          </cell>
          <cell r="D90">
            <v>4403</v>
          </cell>
        </row>
        <row r="91">
          <cell r="B91" t="str">
            <v>Conector terminal para cable calibre 8 AWG</v>
          </cell>
          <cell r="C91" t="str">
            <v>un</v>
          </cell>
          <cell r="D91">
            <v>3451</v>
          </cell>
        </row>
        <row r="92">
          <cell r="B92" t="str">
            <v>Conector terminal para cable calibre 10 AWG</v>
          </cell>
          <cell r="C92" t="str">
            <v>un</v>
          </cell>
          <cell r="D92">
            <v>5950</v>
          </cell>
        </row>
        <row r="93">
          <cell r="B93" t="str">
            <v>Conector terminal para cable calibre 12 AWG</v>
          </cell>
          <cell r="C93" t="str">
            <v>un</v>
          </cell>
          <cell r="D93">
            <v>1428</v>
          </cell>
        </row>
        <row r="94">
          <cell r="B94" t="str">
            <v>Cable desnudo de Cu No. 8</v>
          </cell>
          <cell r="C94" t="str">
            <v>m</v>
          </cell>
          <cell r="D94">
            <v>4426.8</v>
          </cell>
        </row>
        <row r="95">
          <cell r="B95" t="str">
            <v>Cable Sintox AA8000 90C 600V PE HF LS CT Clibre 6 AWG</v>
          </cell>
          <cell r="C95" t="str">
            <v>ml</v>
          </cell>
          <cell r="D95">
            <v>1914.7099999999998</v>
          </cell>
        </row>
        <row r="96">
          <cell r="B96" t="str">
            <v>Cable Sintox AA8000 90C 600V PE HF LS CT Clibre 4 AWG</v>
          </cell>
          <cell r="C96" t="str">
            <v>ml</v>
          </cell>
          <cell r="D96">
            <v>2520.42</v>
          </cell>
        </row>
        <row r="97">
          <cell r="B97" t="str">
            <v>Cable Sintox AA8000 90C 600V PE HF LS CT Clibre 2 AWG</v>
          </cell>
          <cell r="C97" t="str">
            <v>ml</v>
          </cell>
          <cell r="D97">
            <v>3709.23</v>
          </cell>
        </row>
        <row r="98">
          <cell r="B98" t="str">
            <v>Cable Sintox AA8000 90C 600V PE HF LS CT Clibre 1/0 AWG</v>
          </cell>
          <cell r="C98" t="str">
            <v>ml</v>
          </cell>
          <cell r="D98">
            <v>6019.0199999999995</v>
          </cell>
        </row>
        <row r="99">
          <cell r="B99" t="str">
            <v>Cable Sintox AA8000 90C 600V PE HF LS CT Clibre 2/0 AWG</v>
          </cell>
          <cell r="C99" t="str">
            <v>ml</v>
          </cell>
          <cell r="D99">
            <v>7839.7199999999993</v>
          </cell>
        </row>
        <row r="100">
          <cell r="B100" t="str">
            <v>Cable Sintox AA8000 90C 600V PE HF LS CT Clibre 4/0 AWG</v>
          </cell>
          <cell r="C100" t="str">
            <v>ml</v>
          </cell>
          <cell r="D100">
            <v>9882.9499999999989</v>
          </cell>
        </row>
        <row r="101">
          <cell r="B101" t="str">
            <v>Cable Sintox AA8000 90C 600V PE HF LS CT Clibre 300 AWG</v>
          </cell>
          <cell r="C101" t="str">
            <v>ml</v>
          </cell>
          <cell r="D101">
            <v>14000.349999999999</v>
          </cell>
        </row>
        <row r="102">
          <cell r="B102" t="str">
            <v>Cable Sintox AA8000 90C 600V PE HF LS CT Clibre 500 AWG</v>
          </cell>
          <cell r="C102" t="str">
            <v>ml</v>
          </cell>
          <cell r="D102">
            <v>20859.509999999998</v>
          </cell>
        </row>
        <row r="103">
          <cell r="B103" t="str">
            <v>Cable FPLR 2x16 incendio</v>
          </cell>
          <cell r="C103" t="str">
            <v>m</v>
          </cell>
          <cell r="D103">
            <v>2441.3087999999998</v>
          </cell>
        </row>
        <row r="104">
          <cell r="B104" t="str">
            <v>Cable FPLR 4x18 incendio</v>
          </cell>
          <cell r="C104" t="str">
            <v>m</v>
          </cell>
          <cell r="D104">
            <v>2158.5410000000002</v>
          </cell>
        </row>
        <row r="105">
          <cell r="B105" t="str">
            <v>CABLE AISLANTE 2X16 TIPO CRISTAL</v>
          </cell>
          <cell r="C105" t="str">
            <v>ml</v>
          </cell>
          <cell r="D105">
            <v>1479.4556</v>
          </cell>
        </row>
        <row r="106">
          <cell r="B106" t="str">
            <v>Cable XHHN-2 calibre 12 AWG</v>
          </cell>
          <cell r="C106" t="str">
            <v>ml</v>
          </cell>
          <cell r="D106">
            <v>2499</v>
          </cell>
        </row>
        <row r="107">
          <cell r="B107" t="str">
            <v>OTROS</v>
          </cell>
          <cell r="C107">
            <v>0</v>
          </cell>
          <cell r="D107">
            <v>0</v>
          </cell>
        </row>
        <row r="108">
          <cell r="B108" t="str">
            <v>Chazo RL 3/8"</v>
          </cell>
          <cell r="C108" t="str">
            <v>un</v>
          </cell>
          <cell r="D108">
            <v>2534.6999999999998</v>
          </cell>
        </row>
        <row r="109">
          <cell r="B109" t="str">
            <v>Cinta  3M  1700 negra. 18mm x 10m</v>
          </cell>
          <cell r="C109" t="str">
            <v>un</v>
          </cell>
          <cell r="D109">
            <v>3391.5</v>
          </cell>
        </row>
        <row r="110">
          <cell r="B110" t="str">
            <v>Cinta Metálica en Acero Inoxidable de 3/8 . Bajante eléctrico</v>
          </cell>
          <cell r="C110" t="str">
            <v>un</v>
          </cell>
          <cell r="D110">
            <v>1844.5</v>
          </cell>
        </row>
        <row r="111">
          <cell r="B111" t="str">
            <v>Clavija con polo a tierra</v>
          </cell>
          <cell r="C111" t="str">
            <v>un</v>
          </cell>
          <cell r="D111">
            <v>4165</v>
          </cell>
        </row>
        <row r="112">
          <cell r="B112" t="str">
            <v>Clavija con polo a tierra de caucho</v>
          </cell>
          <cell r="C112" t="str">
            <v>un</v>
          </cell>
          <cell r="D112">
            <v>2314.5499999999997</v>
          </cell>
        </row>
        <row r="113">
          <cell r="B113" t="str">
            <v xml:space="preserve">Concreto de 21 Mpa preparado en obra (3000PSI) </v>
          </cell>
          <cell r="C113" t="str">
            <v>m3</v>
          </cell>
          <cell r="D113">
            <v>403866.98379999999</v>
          </cell>
        </row>
        <row r="114">
          <cell r="B114" t="str">
            <v>Conector de empalme.</v>
          </cell>
          <cell r="C114" t="str">
            <v>un</v>
          </cell>
          <cell r="D114">
            <v>1190</v>
          </cell>
        </row>
        <row r="115">
          <cell r="B115" t="str">
            <v>Conector OB 1010</v>
          </cell>
          <cell r="C115" t="str">
            <v>un</v>
          </cell>
          <cell r="D115">
            <v>4456.55</v>
          </cell>
        </row>
        <row r="116">
          <cell r="B116" t="str">
            <v>Dos tapas Tapa de 60 x 80 antifraude  13.2KV(Tapa doble de 60x80)</v>
          </cell>
          <cell r="C116" t="str">
            <v>un</v>
          </cell>
          <cell r="D116">
            <v>238731.84999999998</v>
          </cell>
        </row>
        <row r="117">
          <cell r="B117" t="str">
            <v>Grapa doble ala de 1/2". incluye el chazo y el tornillo</v>
          </cell>
          <cell r="C117" t="str">
            <v>un</v>
          </cell>
          <cell r="D117">
            <v>595</v>
          </cell>
        </row>
        <row r="118">
          <cell r="B118" t="str">
            <v>Grapa doble ala de 3/4". incluye el chazo y el tornillo</v>
          </cell>
          <cell r="C118" t="str">
            <v>un</v>
          </cell>
          <cell r="D118">
            <v>1785</v>
          </cell>
        </row>
        <row r="119">
          <cell r="B119" t="str">
            <v>Marcación térmica o en acrílico para RJ (Tomacorriente)</v>
          </cell>
          <cell r="C119" t="str">
            <v>un</v>
          </cell>
          <cell r="D119">
            <v>1190</v>
          </cell>
        </row>
        <row r="120">
          <cell r="B120" t="str">
            <v>Marco DRYWALL con moldura en aluminio</v>
          </cell>
          <cell r="C120" t="str">
            <v>un</v>
          </cell>
          <cell r="D120">
            <v>17850</v>
          </cell>
        </row>
        <row r="121">
          <cell r="B121" t="str">
            <v>Perno de expansión ref TEA10x070 de 1/2"X 3". Marca mecano o equivalente</v>
          </cell>
          <cell r="C121" t="str">
            <v>un</v>
          </cell>
          <cell r="D121">
            <v>1787.3799999999999</v>
          </cell>
        </row>
        <row r="122">
          <cell r="B122" t="str">
            <v>Pintura identificar tubo eléctrico expuesto.</v>
          </cell>
          <cell r="C122" t="str">
            <v>global</v>
          </cell>
          <cell r="D122">
            <v>595</v>
          </cell>
        </row>
        <row r="123">
          <cell r="B123" t="str">
            <v>Prensaestopa</v>
          </cell>
          <cell r="C123" t="str">
            <v>un</v>
          </cell>
          <cell r="D123">
            <v>1428</v>
          </cell>
        </row>
        <row r="124">
          <cell r="B124" t="str">
            <v>Soldadura CPVC (Unión simple) 1/4</v>
          </cell>
          <cell r="C124" t="str">
            <v>un</v>
          </cell>
          <cell r="D124">
            <v>98495.11</v>
          </cell>
        </row>
        <row r="125">
          <cell r="B125" t="str">
            <v>Tornillo de 1/4" con chazo</v>
          </cell>
          <cell r="C125" t="str">
            <v>un</v>
          </cell>
          <cell r="D125">
            <v>595</v>
          </cell>
        </row>
        <row r="126">
          <cell r="B126" t="str">
            <v>Esparrago galvanizado de 1/4"</v>
          </cell>
          <cell r="C126" t="str">
            <v>Tiro</v>
          </cell>
          <cell r="D126">
            <v>9520</v>
          </cell>
        </row>
        <row r="127">
          <cell r="B127" t="str">
            <v>Sika AnchorFix-1  300 ml</v>
          </cell>
          <cell r="C127" t="str">
            <v>cartucho</v>
          </cell>
          <cell r="D127">
            <v>97963.18</v>
          </cell>
        </row>
        <row r="128">
          <cell r="B128" t="str">
            <v>Amarras plasticas 50 cm</v>
          </cell>
          <cell r="C128" t="str">
            <v>un</v>
          </cell>
          <cell r="D128">
            <v>133.28</v>
          </cell>
        </row>
        <row r="129">
          <cell r="B129" t="str">
            <v>Cinta 27 3M  1700 negra. 18mm x 10m</v>
          </cell>
          <cell r="C129" t="str">
            <v>un</v>
          </cell>
          <cell r="D129">
            <v>16394.63</v>
          </cell>
        </row>
        <row r="130">
          <cell r="B130" t="str">
            <v>Tuerca galvanizada 1/4" con arandela</v>
          </cell>
          <cell r="C130" t="str">
            <v>un</v>
          </cell>
          <cell r="D130">
            <v>224.91</v>
          </cell>
        </row>
        <row r="131">
          <cell r="B131" t="str">
            <v>Separador para dos ductos de 4"</v>
          </cell>
          <cell r="C131" t="str">
            <v>un</v>
          </cell>
          <cell r="D131">
            <v>11900</v>
          </cell>
        </row>
        <row r="132">
          <cell r="B132" t="str">
            <v>Banda plástica PVC Norma RS05-010</v>
          </cell>
          <cell r="C132" t="str">
            <v>m</v>
          </cell>
          <cell r="D132">
            <v>1190</v>
          </cell>
        </row>
        <row r="133">
          <cell r="B133" t="str">
            <v>UPS Marca Legrand Modelo Keor T Trifásica 60kVA  con autonomía de 7 minutos a plena carga.</v>
          </cell>
          <cell r="C133" t="str">
            <v>un</v>
          </cell>
          <cell r="D133">
            <v>130522045.28999999</v>
          </cell>
        </row>
        <row r="134">
          <cell r="B134" t="str">
            <v>Supresor contra sobre tensiones transitorias de 160 kA, trifasico, 4 hilos + tierra, clase B, C</v>
          </cell>
          <cell r="C134" t="str">
            <v>un</v>
          </cell>
          <cell r="D134">
            <v>4670730.959999999</v>
          </cell>
        </row>
        <row r="135">
          <cell r="B135" t="str">
            <v>Chapeta para aterrizaje de bandejas</v>
          </cell>
          <cell r="C135" t="str">
            <v>un</v>
          </cell>
          <cell r="D135">
            <v>4046</v>
          </cell>
        </row>
        <row r="136">
          <cell r="B136" t="str">
            <v>Soldadura Exotérmica 110 gr</v>
          </cell>
          <cell r="C136" t="str">
            <v>Un</v>
          </cell>
          <cell r="D136">
            <v>26275.199999999997</v>
          </cell>
        </row>
        <row r="137">
          <cell r="B137" t="str">
            <v>Varilla de cobre 5/8"x2,4m</v>
          </cell>
          <cell r="C137" t="str">
            <v>Un</v>
          </cell>
          <cell r="D137">
            <v>209451.9</v>
          </cell>
        </row>
        <row r="138">
          <cell r="B138" t="str">
            <v>TABLEROS</v>
          </cell>
          <cell r="C138">
            <v>0</v>
          </cell>
          <cell r="D138">
            <v>0</v>
          </cell>
        </row>
        <row r="139">
          <cell r="B139" t="str">
            <v>TABLERO GENERAL 440V SEGÚN DIAGRAMA UNIFILAR</v>
          </cell>
          <cell r="C139" t="str">
            <v>gl</v>
          </cell>
          <cell r="D139">
            <v>15251040</v>
          </cell>
        </row>
        <row r="140">
          <cell r="B140" t="str">
            <v>ML GENERAL RED VITAL  DIAGRAMA UNIFILAR</v>
          </cell>
          <cell r="C140" t="str">
            <v>gl</v>
          </cell>
          <cell r="D140">
            <v>10079300</v>
          </cell>
        </row>
        <row r="141">
          <cell r="B141" t="str">
            <v>ML GENERAL RED REGULADA DIAGRAMA UNIFILAR</v>
          </cell>
          <cell r="C141" t="str">
            <v>gl</v>
          </cell>
          <cell r="D141">
            <v>12412890</v>
          </cell>
        </row>
        <row r="142">
          <cell r="B142" t="str">
            <v>TRANSFERENCIA RED CRITICA 160A DIAGRAMA UNIFILAR</v>
          </cell>
          <cell r="C142" t="str">
            <v>gl</v>
          </cell>
          <cell r="D142">
            <v>10393460</v>
          </cell>
        </row>
        <row r="143">
          <cell r="B143" t="str">
            <v>TRANSFERENCIA BCI 150A DIAGRAMA UNIFILAR</v>
          </cell>
          <cell r="C143" t="str">
            <v>gl</v>
          </cell>
          <cell r="D143">
            <v>10393460</v>
          </cell>
        </row>
        <row r="144">
          <cell r="B144" t="str">
            <v>TRANSFERENCIA RED REGULADA 150A DIAGRAMA UNIFILAR</v>
          </cell>
          <cell r="C144" t="str">
            <v>gl</v>
          </cell>
          <cell r="D144">
            <v>10393460</v>
          </cell>
        </row>
        <row r="145">
          <cell r="B145" t="str">
            <v>TRANSFERENCIA GENERAL 300A DIAGRAMA UNIFILAR</v>
          </cell>
          <cell r="C145" t="str">
            <v>gl</v>
          </cell>
          <cell r="D145">
            <v>15458100</v>
          </cell>
        </row>
        <row r="146">
          <cell r="B146" t="str">
            <v>ML GENERAL RAMAL CRITICO  DIAGRAMA UNIFILAR</v>
          </cell>
          <cell r="C146" t="str">
            <v>gl</v>
          </cell>
          <cell r="D146">
            <v>10393460</v>
          </cell>
        </row>
        <row r="147">
          <cell r="B147" t="str">
            <v>ML PLANTA ELECTRICA DIAGRAMA UNIFILAR</v>
          </cell>
          <cell r="C147" t="str">
            <v>gl</v>
          </cell>
          <cell r="D147">
            <v>8523851</v>
          </cell>
        </row>
        <row r="148">
          <cell r="B148" t="str">
            <v>ML GENERAL RED NORMAL  DIAGRAMA UNIFILAR</v>
          </cell>
          <cell r="C148" t="str">
            <v>gl</v>
          </cell>
          <cell r="D148">
            <v>16986060</v>
          </cell>
        </row>
        <row r="149">
          <cell r="B149" t="str">
            <v>ML GENERAL SISTEMA DE EQUIPOS SEGÚN DIAGRAMA UNIFILAR</v>
          </cell>
          <cell r="C149" t="str">
            <v>gl</v>
          </cell>
          <cell r="D149">
            <v>14715540</v>
          </cell>
        </row>
        <row r="150">
          <cell r="B150" t="str">
            <v>ML GENERAL NO ESCENCIAL DIAGRAMA UNIFILAR</v>
          </cell>
          <cell r="C150" t="str">
            <v>gl</v>
          </cell>
          <cell r="D150">
            <v>10626700</v>
          </cell>
        </row>
        <row r="151">
          <cell r="B151" t="str">
            <v>Sistema de potencia aislado 7,5 kVA ,con transformador de uso hospitalario,  8 circuitos de 2 polos 20A de 10kAIC,  monitor de aislamiento de linea, alarma visual y audible</v>
          </cell>
          <cell r="C151" t="str">
            <v>gl</v>
          </cell>
          <cell r="D151">
            <v>24624679.52</v>
          </cell>
        </row>
        <row r="152">
          <cell r="B152" t="str">
            <v>Tablero Trifásico con Puerta y Espacio para Totalizador de 12 Circuitos con Barraje de 225A-Barra Neutro-Barra Tierra-Chapa Plástica</v>
          </cell>
          <cell r="C152" t="str">
            <v>un</v>
          </cell>
          <cell r="D152">
            <v>279235.88</v>
          </cell>
        </row>
        <row r="153">
          <cell r="B153" t="str">
            <v>Tablero Trifásico con Puerta y Espacio para Totalizador de 36 Circuitos con Barraje de 225A-Barra Neutro-Barra Tierra-Chapa Plástica</v>
          </cell>
          <cell r="C153" t="str">
            <v>un</v>
          </cell>
          <cell r="D153">
            <v>492833.74</v>
          </cell>
        </row>
        <row r="154">
          <cell r="B154" t="str">
            <v>Tablero Trifásico con Puerta y Espacio para Totalizador de 42 Circuitos con Barraje de 225A-Barra Neutro-Barra Tierra-Chapa Plástica</v>
          </cell>
          <cell r="C154" t="str">
            <v>un</v>
          </cell>
          <cell r="D154">
            <v>618357.31999999995</v>
          </cell>
        </row>
        <row r="155">
          <cell r="B155" t="str">
            <v>TRANFORMADORES Y CELDAS</v>
          </cell>
          <cell r="C155">
            <v>0</v>
          </cell>
          <cell r="D155">
            <v>0</v>
          </cell>
        </row>
        <row r="156">
          <cell r="B156" t="str">
            <v>Transformador seco con clase de aislamiento tipo F 500 KVA 13200-208V</v>
          </cell>
          <cell r="C156" t="str">
            <v>un</v>
          </cell>
          <cell r="D156">
            <v>52796164.75</v>
          </cell>
        </row>
        <row r="157">
          <cell r="B157" t="str">
            <v>Descargador de Tensión serie 15</v>
          </cell>
          <cell r="C157" t="str">
            <v>un</v>
          </cell>
          <cell r="D157">
            <v>204204</v>
          </cell>
        </row>
        <row r="158">
          <cell r="B158" t="str">
            <v xml:space="preserve">Transformador seco con clase de aislamiento tipo F  150 KVA 13200-208V </v>
          </cell>
          <cell r="C158" t="str">
            <v>un</v>
          </cell>
          <cell r="D158">
            <v>29869000</v>
          </cell>
        </row>
        <row r="159">
          <cell r="B159" t="str">
            <v xml:space="preserve">Transformador seco con clase de aislamiento tipo F  225 KVA 13200-208V </v>
          </cell>
          <cell r="C159" t="str">
            <v>un</v>
          </cell>
          <cell r="D159">
            <v>37819747</v>
          </cell>
        </row>
        <row r="160">
          <cell r="B160" t="str">
            <v xml:space="preserve">Transformador seco con clase de aislamiento tipo F  300 KVA 13200-208V </v>
          </cell>
          <cell r="C160" t="str">
            <v>un</v>
          </cell>
          <cell r="D160">
            <v>42579747</v>
          </cell>
        </row>
        <row r="161">
          <cell r="B161" t="str">
            <v>Transformador seco con clase de aislamiento tipo F  630 KVA 13200-208V</v>
          </cell>
          <cell r="C161" t="str">
            <v>un</v>
          </cell>
          <cell r="D161">
            <v>57683166.309999995</v>
          </cell>
        </row>
        <row r="162">
          <cell r="B162" t="str">
            <v>Celda para transformador seco hasta 225 kVA - 15 kV</v>
          </cell>
          <cell r="C162" t="str">
            <v>un</v>
          </cell>
          <cell r="D162">
            <v>7062650</v>
          </cell>
        </row>
        <row r="163">
          <cell r="B163" t="str">
            <v>Celda para transformador seco hasta 150 kVA - 15 kV</v>
          </cell>
          <cell r="C163" t="str">
            <v>un</v>
          </cell>
          <cell r="D163">
            <v>7062650</v>
          </cell>
        </row>
        <row r="164">
          <cell r="B164" t="str">
            <v>Celda para transformador seco hasta 300 kVA - 15 kV</v>
          </cell>
          <cell r="C164" t="str">
            <v>un</v>
          </cell>
          <cell r="D164">
            <v>7657650</v>
          </cell>
        </row>
        <row r="165">
          <cell r="B165" t="str">
            <v>Celda para transformador seco hasta 500 kVA - 15 kV</v>
          </cell>
          <cell r="C165" t="str">
            <v>un</v>
          </cell>
          <cell r="D165">
            <v>7463680</v>
          </cell>
        </row>
        <row r="166">
          <cell r="B166" t="str">
            <v>Celda para transformador seco hasta 630 kVA - 15 kV</v>
          </cell>
          <cell r="C166" t="str">
            <v>un</v>
          </cell>
          <cell r="D166">
            <v>7595770</v>
          </cell>
        </row>
        <row r="167">
          <cell r="B167" t="str">
            <v>Unidad elevadora de cables 500mm 16kA 630A 24kV</v>
          </cell>
          <cell r="C167" t="str">
            <v>un</v>
          </cell>
          <cell r="D167">
            <v>2719150</v>
          </cell>
        </row>
        <row r="168">
          <cell r="B168" t="str">
            <v>Desconector de 630A en SF6 equipado con mecanismo de operacióńn por energíáa almacenada independiente del operador unidad combinacióńn desconector por switch- fusible (Incluye fusibles)</v>
          </cell>
          <cell r="C168" t="str">
            <v>un</v>
          </cell>
          <cell r="D168">
            <v>22845620</v>
          </cell>
        </row>
        <row r="169">
          <cell r="B169" t="str">
            <v>Unidad de medición (Incluye equipos de medida - Excepto medidor) 16kA 630A 24kV,  según proyecto aprobado EPM</v>
          </cell>
          <cell r="C169" t="str">
            <v>un</v>
          </cell>
          <cell r="D169">
            <v>25075680</v>
          </cell>
        </row>
        <row r="170">
          <cell r="B170" t="str">
            <v>Terminal premoldeado 15 kV  tipo interior para  1/0</v>
          </cell>
          <cell r="C170" t="str">
            <v>juego</v>
          </cell>
          <cell r="D170">
            <v>273700</v>
          </cell>
        </row>
        <row r="171">
          <cell r="B171" t="str">
            <v>Terminal premoldeado 15 kV  tipo exterior para  1/0</v>
          </cell>
          <cell r="C171" t="str">
            <v>juego</v>
          </cell>
          <cell r="D171">
            <v>273700</v>
          </cell>
        </row>
        <row r="172">
          <cell r="B172" t="str">
            <v>ZÓCALOS DE ELEVACIÓN PARA CELDAS QM</v>
          </cell>
          <cell r="C172" t="str">
            <v>un</v>
          </cell>
          <cell r="D172">
            <v>711620</v>
          </cell>
        </row>
        <row r="173">
          <cell r="B173" t="str">
            <v>ZÓCALOS DE ELEVACIÓN PARA CELDAS QM</v>
          </cell>
          <cell r="C173" t="str">
            <v>un</v>
          </cell>
          <cell r="D173">
            <v>2368100</v>
          </cell>
        </row>
        <row r="174">
          <cell r="B174" t="str">
            <v>SEGURIDAD</v>
          </cell>
          <cell r="C174">
            <v>0</v>
          </cell>
          <cell r="D174">
            <v>0</v>
          </cell>
        </row>
        <row r="175">
          <cell r="B175" t="str">
            <v>Bala IP 2 Megapixel / 50 mts IR EXIR / Exterior IP67 / WDR / PoE+ / Audio y Alarmas / Lente Mot. 2.8 a 12 mm / Videoanaliticos Integrados</v>
          </cell>
          <cell r="C175" t="str">
            <v>un</v>
          </cell>
          <cell r="D175">
            <v>758168.77779999992</v>
          </cell>
        </row>
        <row r="176">
          <cell r="B176" t="str">
            <v>Domo IP 2 Megapixel / Lente Mot. 2.8 a 12 mm / 30 mts IR EXIR / Exterior IP67 / IK10 / Audio y Alarmas / PoE / WDR 120 dB / Videoanaliticos Integrados</v>
          </cell>
          <cell r="C176" t="str">
            <v>un</v>
          </cell>
          <cell r="D176">
            <v>403242.97159999993</v>
          </cell>
        </row>
        <row r="177">
          <cell r="B177" t="str">
            <v xml:space="preserve">
PTZ IP 2 Megapixel / 36X Zoom / 200 mts IR / AutoSeguimiento / / WDR / Hi-PoE / EIS / Detección de Rostros / Exterior IP66 / IK10</v>
          </cell>
          <cell r="C177" t="str">
            <v>un</v>
          </cell>
          <cell r="D177">
            <v>2177733.5579999997</v>
          </cell>
        </row>
        <row r="178">
          <cell r="B178" t="str">
            <v>Inyector Super Hi-PoE / 56 Vcd / 60 Watts / Para Domos HIKVISION PTZ / IP (-AE) / Soporta 802.3 af / at</v>
          </cell>
          <cell r="C178" t="str">
            <v>un</v>
          </cell>
          <cell r="D178">
            <v>1249231.7739999997</v>
          </cell>
        </row>
        <row r="179">
          <cell r="B179" t="str">
            <v>Red Teclado con visualización táctil LCD, decodificación de joystick de 3 ejes, 1080p, 12 VDC</v>
          </cell>
          <cell r="C179" t="str">
            <v>un</v>
          </cell>
          <cell r="D179">
            <v>1249231.7739999997</v>
          </cell>
        </row>
        <row r="180">
          <cell r="B180" t="str">
            <v>NVR 12 Megapixel (4K) / 64 canales IP / 8 Bahías de Disco Duro / 2 Puertos de Red / Soporta RAID con Hot Swap / HDMI en 4K / Soporta POS</v>
          </cell>
          <cell r="C180" t="str">
            <v>un</v>
          </cell>
          <cell r="D180">
            <v>12107303.307400001</v>
          </cell>
        </row>
        <row r="181">
          <cell r="B181" t="str">
            <v>Disco duro WD de 8TB / 5400RPM / Optimizado para Videovigilancia</v>
          </cell>
          <cell r="C181" t="str">
            <v>un</v>
          </cell>
          <cell r="D181">
            <v>1264368.3836000001</v>
          </cell>
        </row>
        <row r="182">
          <cell r="B182" t="str">
            <v>Paquete base del software HikCentral, con licencia para 64 cámaras (ampliable hasta 3.000 cámaras).</v>
          </cell>
          <cell r="C182" t="str">
            <v>un</v>
          </cell>
          <cell r="D182">
            <v>15359643.8506</v>
          </cell>
        </row>
        <row r="183">
          <cell r="B183" t="str">
            <v>HikCentral-VSS-1Camera</v>
          </cell>
          <cell r="C183" t="str">
            <v>un</v>
          </cell>
          <cell r="D183">
            <v>64515.183599999997</v>
          </cell>
        </row>
        <row r="184">
          <cell r="B184" t="str">
            <v>Monitor profesional de 43” LED. Incluir Soporte de pared y cable HDMI 5 metros</v>
          </cell>
          <cell r="C184" t="str">
            <v>un</v>
          </cell>
          <cell r="D184">
            <v>4245495.9554000003</v>
          </cell>
        </row>
        <row r="185">
          <cell r="B185" t="str">
            <v>Workstation con 4 salidas hdmi-tarjeta graficadora</v>
          </cell>
          <cell r="C185" t="str">
            <v>un</v>
          </cell>
          <cell r="D185">
            <v>1249231.7739999997</v>
          </cell>
        </row>
        <row r="186">
          <cell r="B186" t="str">
            <v>Servidor HPE ProLiant DL380 Gen10, Intel Xeon 3106 1.70GHz, 16GB DDR4, max. 197.68TB, 3.5", SATA, Rack (2U) - Debe incluir licencias de sistemas operativos. Fuentes de respaldo, extención de garantia 3 años</v>
          </cell>
          <cell r="C186" t="str">
            <v>un</v>
          </cell>
          <cell r="D186">
            <v>29852025.244999997</v>
          </cell>
        </row>
        <row r="187">
          <cell r="B187" t="str">
            <v>CONTROL DE ACCESO</v>
          </cell>
          <cell r="C187">
            <v>0</v>
          </cell>
          <cell r="D187">
            <v>0</v>
          </cell>
        </row>
        <row r="188">
          <cell r="B188" t="str">
            <v>Controlador de Acceso / 4 Puerta / 8 Lectores Huella y Tarjeta / Integración con Video / 100,000 Tarjetas / Incluye Gabinete y Fuente de Alimentación 12VCD/8A / Soporta batería de respaldo</v>
          </cell>
          <cell r="C188" t="str">
            <v>un</v>
          </cell>
          <cell r="D188">
            <v>2638396.4690999999</v>
          </cell>
        </row>
        <row r="189">
          <cell r="B189" t="str">
            <v>Controlador de Acceso / 2 Puerta / 8 Lectores Huella y Tarjeta / Integración con Video / 100,000 Tarjetas / Incluye Gabinete y Fuente de Alimentación 12VCD/8A / Soporta batería de respaldo</v>
          </cell>
          <cell r="C189" t="str">
            <v>un</v>
          </cell>
          <cell r="D189">
            <v>2206572.5178</v>
          </cell>
        </row>
        <row r="190">
          <cell r="B190" t="str">
            <v>Bateria 12v 7ah</v>
          </cell>
          <cell r="C190" t="str">
            <v>un</v>
          </cell>
          <cell r="D190">
            <v>80246.138699999996</v>
          </cell>
        </row>
        <row r="191">
          <cell r="B191" t="str">
            <v>Lector de tarjetas em / sup wiegand / ip65</v>
          </cell>
          <cell r="C191" t="str">
            <v>un</v>
          </cell>
          <cell r="D191">
            <v>261264.53569999995</v>
          </cell>
        </row>
        <row r="192">
          <cell r="B192" t="str">
            <v>Boton no-touch para salida aluminio</v>
          </cell>
          <cell r="C192" t="str">
            <v>un</v>
          </cell>
          <cell r="D192">
            <v>142874.9105</v>
          </cell>
        </row>
        <row r="193">
          <cell r="B193" t="str">
            <v xml:space="preserve">
Electroiman 1 puerta 300 kg estatus puerta 12-24vdc
</v>
          </cell>
          <cell r="C193" t="str">
            <v>un</v>
          </cell>
          <cell r="D193">
            <v>1036401.3569</v>
          </cell>
        </row>
        <row r="194">
          <cell r="B194" t="str">
            <v xml:space="preserve">  
Fuente de poder ALTRONIX de 12/24 Vcd @ 6 Amper, con capacidad de respaldo, 1 salida, con voltaje de entrada de 115 Vca</v>
          </cell>
          <cell r="C194" t="str">
            <v>un</v>
          </cell>
          <cell r="D194">
            <v>1706438.9013</v>
          </cell>
        </row>
        <row r="195">
          <cell r="B195" t="str">
            <v>Estación enroladora de tarjetas para IVMS4200 / Facilita el alta de las tarjetas al software / DOBLE TECNOLOGIA Soporta tarjetas MIFARE y Proximidad EM</v>
          </cell>
          <cell r="C195" t="str">
            <v>un</v>
          </cell>
          <cell r="D195">
            <v>2353086.6387</v>
          </cell>
        </row>
        <row r="196">
          <cell r="B196" t="str">
            <v>Tarjeta MIFARE® de 1Kb / Frecuencia 13.56 Mhz</v>
          </cell>
          <cell r="C196" t="str">
            <v>un</v>
          </cell>
          <cell r="D196">
            <v>10987.27</v>
          </cell>
        </row>
        <row r="197">
          <cell r="B197" t="str">
            <v xml:space="preserve">Licencia hikcentral control acceso modulo 2 puertas </v>
          </cell>
          <cell r="C197" t="str">
            <v>un</v>
          </cell>
          <cell r="D197">
            <v>743977.37329999986</v>
          </cell>
        </row>
        <row r="198">
          <cell r="B198" t="str">
            <v>Licencia hikcentral control acceso modulo 1 puerta</v>
          </cell>
          <cell r="C198" t="str">
            <v>un</v>
          </cell>
          <cell r="D198">
            <v>371271.43199999997</v>
          </cell>
        </row>
        <row r="199">
          <cell r="B199" t="str">
            <v>Licencia hikcentral reporte asistencia</v>
          </cell>
          <cell r="C199" t="str">
            <v>un</v>
          </cell>
          <cell r="D199">
            <v>4418951.212199999</v>
          </cell>
        </row>
        <row r="200">
          <cell r="B200" t="str">
            <v>Terminal de reconocimiento facial + huella + tarjeta (3000) rostros</v>
          </cell>
          <cell r="C200" t="str">
            <v>un</v>
          </cell>
          <cell r="D200">
            <v>2497540.1675</v>
          </cell>
        </row>
        <row r="201">
          <cell r="B201" t="str">
            <v>ALARMA</v>
          </cell>
          <cell r="C201">
            <v>0</v>
          </cell>
          <cell r="D201">
            <v>0</v>
          </cell>
        </row>
        <row r="202">
          <cell r="B202" t="str">
            <v>Boton de panico</v>
          </cell>
          <cell r="C202" t="str">
            <v>un</v>
          </cell>
          <cell r="D202">
            <v>99127</v>
          </cell>
        </row>
        <row r="203">
          <cell r="B203" t="str">
            <v>Sensor de movimiento</v>
          </cell>
          <cell r="C203" t="str">
            <v>un</v>
          </cell>
          <cell r="D203">
            <v>49563.5</v>
          </cell>
        </row>
        <row r="204">
          <cell r="B204" t="str">
            <v>Magnetico liviano</v>
          </cell>
          <cell r="C204" t="str">
            <v>un</v>
          </cell>
          <cell r="D204">
            <v>8260.1112999999987</v>
          </cell>
        </row>
        <row r="205">
          <cell r="B205" t="str">
            <v>Magnetico Pesado</v>
          </cell>
          <cell r="C205" t="str">
            <v>un</v>
          </cell>
          <cell r="D205">
            <v>82605.361300000004</v>
          </cell>
        </row>
        <row r="206">
          <cell r="B206" t="str">
            <v xml:space="preserve">Panel de intrusión 128 Zonas </v>
          </cell>
          <cell r="C206" t="str">
            <v>un</v>
          </cell>
          <cell r="D206">
            <v>1346474.6113</v>
          </cell>
        </row>
        <row r="207">
          <cell r="B207" t="str">
            <v xml:space="preserve">Panel de intrusión de 64 zonas </v>
          </cell>
          <cell r="C207" t="str">
            <v>un</v>
          </cell>
          <cell r="D207">
            <v>902.09139999999991</v>
          </cell>
        </row>
        <row r="208">
          <cell r="B208" t="str">
            <v>Expansora de 8 Zonas</v>
          </cell>
          <cell r="C208" t="str">
            <v>un</v>
          </cell>
          <cell r="D208">
            <v>165212.13869999998</v>
          </cell>
        </row>
        <row r="209">
          <cell r="B209" t="str">
            <v>Teclado lcd alfanumérico compatible con Panel ofertado</v>
          </cell>
          <cell r="C209" t="str">
            <v>un</v>
          </cell>
          <cell r="D209">
            <v>536938.38870000001</v>
          </cell>
        </row>
        <row r="210">
          <cell r="B210" t="str">
            <v>Sirena 15 Wattios</v>
          </cell>
          <cell r="C210" t="str">
            <v>un</v>
          </cell>
          <cell r="D210">
            <v>165212.13869999998</v>
          </cell>
        </row>
        <row r="211">
          <cell r="B211" t="str">
            <v>Kit fuente con gabinete y baterias 12v 7ah-transformador 16.5 vac-40va</v>
          </cell>
          <cell r="C211" t="str">
            <v>un</v>
          </cell>
          <cell r="D211">
            <v>371726.25</v>
          </cell>
        </row>
        <row r="212">
          <cell r="B212" t="str">
            <v>Comunicador de Alarmas IP</v>
          </cell>
          <cell r="C212" t="str">
            <v>un</v>
          </cell>
          <cell r="D212">
            <v>702149.11129999999</v>
          </cell>
        </row>
        <row r="213">
          <cell r="B213" t="str">
            <v>Modulo transceptor 915mhz powerg, funcion de host,compatible c/hs2032/2064/2128</v>
          </cell>
          <cell r="C213" t="str">
            <v>un</v>
          </cell>
          <cell r="D213">
            <v>561720.13870000001</v>
          </cell>
        </row>
        <row r="214">
          <cell r="B214" t="str">
            <v>Repetidor Inalambrico</v>
          </cell>
          <cell r="C214" t="str">
            <v>un</v>
          </cell>
          <cell r="D214">
            <v>660847.13869999989</v>
          </cell>
        </row>
        <row r="215">
          <cell r="B215" t="str">
            <v>CABLEADO ESTRUCTURADO</v>
          </cell>
          <cell r="C215">
            <v>0</v>
          </cell>
          <cell r="D215">
            <v>0</v>
          </cell>
        </row>
        <row r="216">
          <cell r="B216" t="str">
            <v>Placa de Pared Vertical MAX de 2 Puertos, Blanco</v>
          </cell>
          <cell r="C216" t="str">
            <v>un</v>
          </cell>
          <cell r="D216">
            <v>11121.716200000001</v>
          </cell>
        </row>
        <row r="217">
          <cell r="B217" t="str">
            <v>Tapa Ciega para Faceplate</v>
          </cell>
          <cell r="C217" t="str">
            <v>un</v>
          </cell>
          <cell r="D217">
            <v>17813.2052</v>
          </cell>
        </row>
        <row r="218">
          <cell r="B218" t="str">
            <v xml:space="preserve">Jack 6A F/UTP </v>
          </cell>
          <cell r="C218" t="str">
            <v>un</v>
          </cell>
          <cell r="D218">
            <v>26765.955999999995</v>
          </cell>
        </row>
        <row r="219">
          <cell r="B219" t="str">
            <v>Patch Cord 6A FUTP-2 Metros</v>
          </cell>
          <cell r="C219" t="str">
            <v>un</v>
          </cell>
          <cell r="D219">
            <v>56854.582399999999</v>
          </cell>
        </row>
        <row r="220">
          <cell r="B220" t="str">
            <v>Plug CAT 6A</v>
          </cell>
          <cell r="C220" t="str">
            <v>un</v>
          </cell>
          <cell r="D220">
            <v>66776.445399999997</v>
          </cell>
        </row>
        <row r="221">
          <cell r="B221" t="str">
            <v>Jack 6A F/UTP- para Herrajes</v>
          </cell>
          <cell r="C221" t="str">
            <v>un</v>
          </cell>
          <cell r="D221">
            <v>26765.955999999995</v>
          </cell>
        </row>
        <row r="222">
          <cell r="B222" t="str">
            <v>Patch Cord 6A FUTP-1 Metros</v>
          </cell>
          <cell r="C222" t="str">
            <v>un</v>
          </cell>
          <cell r="D222">
            <v>41256.4908</v>
          </cell>
        </row>
        <row r="223">
          <cell r="B223" t="str">
            <v>Herrajes de 24 Puertos</v>
          </cell>
          <cell r="C223" t="str">
            <v>un</v>
          </cell>
          <cell r="D223">
            <v>196683.62839999999</v>
          </cell>
        </row>
        <row r="224">
          <cell r="B224" t="str">
            <v>Organizador 2U</v>
          </cell>
          <cell r="C224" t="str">
            <v>un</v>
          </cell>
          <cell r="D224">
            <v>185838.8014</v>
          </cell>
        </row>
        <row r="225">
          <cell r="B225" t="str">
            <v>Rack de pared 12U</v>
          </cell>
          <cell r="C225" t="str">
            <v>un</v>
          </cell>
          <cell r="D225">
            <v>4397785.0153999999</v>
          </cell>
        </row>
        <row r="226">
          <cell r="B226" t="str">
            <v>Rack cerrado para servidores</v>
          </cell>
          <cell r="C226" t="str">
            <v>un</v>
          </cell>
          <cell r="D226">
            <v>0</v>
          </cell>
        </row>
        <row r="227">
          <cell r="B227" t="str">
            <v>Rack Abierto 45U: Deben incluir Organizadores Verticales</v>
          </cell>
          <cell r="C227" t="str">
            <v>un</v>
          </cell>
          <cell r="D227">
            <v>802978.67999999993</v>
          </cell>
        </row>
        <row r="228">
          <cell r="B228" t="str">
            <v>PDU HORZ 5-15P 24X5-15R 120V/</v>
          </cell>
          <cell r="C228" t="str">
            <v>un</v>
          </cell>
          <cell r="D228">
            <v>389859.99359999999</v>
          </cell>
        </row>
        <row r="229">
          <cell r="B229" t="str">
            <v>Puesta a tierra Racks</v>
          </cell>
          <cell r="C229" t="str">
            <v>un</v>
          </cell>
          <cell r="D229">
            <v>623692.92299999995</v>
          </cell>
        </row>
        <row r="230">
          <cell r="B230" t="str">
            <v>Bandeja F.O. 4RMS 12 modulos</v>
          </cell>
          <cell r="C230" t="str">
            <v>un</v>
          </cell>
          <cell r="D230">
            <v>508737.75679999992</v>
          </cell>
        </row>
        <row r="231">
          <cell r="B231" t="str">
            <v>Modulo MTP a 12 CONEC LC om4</v>
          </cell>
          <cell r="C231" t="str">
            <v>un</v>
          </cell>
          <cell r="D231">
            <v>1202575.9437999998</v>
          </cell>
        </row>
        <row r="232">
          <cell r="B232" t="str">
            <v>Modulo MTP a 24 CONEC LC om4</v>
          </cell>
          <cell r="C232" t="str">
            <v>un</v>
          </cell>
          <cell r="D232">
            <v>1866417.8008000001</v>
          </cell>
        </row>
        <row r="233">
          <cell r="B233" t="str">
            <v>Patch Cord F.O. OM4 LC/LC 2m LSOH</v>
          </cell>
          <cell r="C233" t="str">
            <v>un</v>
          </cell>
          <cell r="D233">
            <v>141213.492</v>
          </cell>
        </row>
        <row r="234">
          <cell r="B234" t="str">
            <v>F.O. preconectorizada 12H OMH4 LS0H 140 m</v>
          </cell>
          <cell r="C234" t="str">
            <v>un</v>
          </cell>
          <cell r="D234">
            <v>7082179.6612</v>
          </cell>
        </row>
        <row r="235">
          <cell r="B235" t="str">
            <v>F.O. preconectorizada 12H OMH4 LS0H 60 m</v>
          </cell>
          <cell r="C235" t="str">
            <v>un</v>
          </cell>
          <cell r="D235">
            <v>3279937.1668000002</v>
          </cell>
        </row>
        <row r="236">
          <cell r="B236" t="str">
            <v>F.O. preconectorizada 12H OMH4 LS0H 50 m</v>
          </cell>
          <cell r="C236" t="str">
            <v>un</v>
          </cell>
          <cell r="D236">
            <v>1851096.5984</v>
          </cell>
        </row>
        <row r="237">
          <cell r="B237" t="str">
            <v>EQUIPOS ACTIVOS</v>
          </cell>
          <cell r="C237">
            <v>0</v>
          </cell>
          <cell r="D237">
            <v>0</v>
          </cell>
        </row>
        <row r="238">
          <cell r="B238" t="str">
            <v>L3 Stackable Switch, 8x 1G/2.5G/5G/10G- T PoE+, 4x SFP+ Ports, 2x QSFP+ Ports and a single fixed PSU, US Power Cord</v>
          </cell>
          <cell r="C238" t="str">
            <v>un</v>
          </cell>
          <cell r="D238">
            <v>31025896.342</v>
          </cell>
        </row>
        <row r="239">
          <cell r="B239" t="str">
            <v>Net.Cover Advanced - 1 year for AT- x550-18XSPQm</v>
          </cell>
          <cell r="C239" t="str">
            <v>un</v>
          </cell>
          <cell r="D239">
            <v>5034353.2862</v>
          </cell>
        </row>
        <row r="240">
          <cell r="B240" t="str">
            <v>QSFP+ 40G Direct Attach Cable, Twinax, 1 Meter</v>
          </cell>
          <cell r="C240" t="str">
            <v>un</v>
          </cell>
          <cell r="D240">
            <v>1277474.4723999999</v>
          </cell>
        </row>
        <row r="241">
          <cell r="B241" t="str">
            <v>TAA, SFP+/LC 10G Multi-Mode 300m, 850nm</v>
          </cell>
          <cell r="C241" t="str">
            <v>un</v>
          </cell>
          <cell r="D241">
            <v>461758.88919999998</v>
          </cell>
        </row>
        <row r="242">
          <cell r="B242" t="str">
            <v>x550 premium license</v>
          </cell>
          <cell r="C242" t="str">
            <v>un</v>
          </cell>
          <cell r="D242">
            <v>1502308.5028000001</v>
          </cell>
        </row>
        <row r="243">
          <cell r="B243" t="str">
            <v>Gigabit Smart Access PoE+ switch, 8+2 ports US power cord</v>
          </cell>
          <cell r="C243" t="str">
            <v>un</v>
          </cell>
          <cell r="D243">
            <v>2335791.1429999997</v>
          </cell>
        </row>
        <row r="244">
          <cell r="B244" t="str">
            <v>L3 Stackable Switch, 28x 10/100/1000-T PoE+, 4x SFP+ Ports and dual fixed PSU, US Power Cord</v>
          </cell>
          <cell r="C244" t="str">
            <v>un</v>
          </cell>
          <cell r="D244">
            <v>12267345.264999999</v>
          </cell>
        </row>
        <row r="245">
          <cell r="B245" t="str">
            <v>SFP+ 10G Direct Attach Cable, Twinax, 1 Meter</v>
          </cell>
          <cell r="C245" t="str">
            <v>un</v>
          </cell>
          <cell r="D245">
            <v>738740.38559999992</v>
          </cell>
        </row>
        <row r="246">
          <cell r="B246" t="str">
            <v>Gigabit Smart Access PoE+ switch, 8+2 ports US power cord</v>
          </cell>
          <cell r="C246">
            <v>0</v>
          </cell>
          <cell r="D246">
            <v>2186086.3821999999</v>
          </cell>
        </row>
        <row r="247">
          <cell r="B247" t="str">
            <v>AMF Master License 20 Nodes For x550, 1 Year</v>
          </cell>
          <cell r="C247">
            <v>0</v>
          </cell>
          <cell r="D247">
            <v>14658837.285399999</v>
          </cell>
        </row>
        <row r="248">
          <cell r="B248" t="str">
            <v>Net.Cover Advanced - 1 year for AT-FL- x550-AM20-1YR</v>
          </cell>
          <cell r="C248">
            <v>0</v>
          </cell>
          <cell r="D248">
            <v>1093112.4134</v>
          </cell>
        </row>
        <row r="249">
          <cell r="B249" t="str">
            <v>Vista Manager EX Base License for 1 Year</v>
          </cell>
          <cell r="C249">
            <v>0</v>
          </cell>
          <cell r="D249">
            <v>11075568</v>
          </cell>
        </row>
        <row r="250">
          <cell r="B250" t="str">
            <v>Net.Cover Advanced - 1 year for AT-FL- VISTA-BASE-1YR</v>
          </cell>
          <cell r="C250" t="str">
            <v>un</v>
          </cell>
          <cell r="D250">
            <v>868647.56859999988</v>
          </cell>
        </row>
        <row r="251">
          <cell r="B251" t="str">
            <v>Punto de acceso wireles tribanda PoE+ AC2200 para interior</v>
          </cell>
          <cell r="C251" t="str">
            <v>un</v>
          </cell>
          <cell r="D251">
            <v>1757231.1595999997</v>
          </cell>
        </row>
        <row r="252">
          <cell r="B252" t="str">
            <v>Controlador LAN Wireless</v>
          </cell>
          <cell r="C252" t="str">
            <v>un</v>
          </cell>
          <cell r="D252">
            <v>830667.6</v>
          </cell>
        </row>
        <row r="253">
          <cell r="B253" t="str">
            <v>Vista Manager EX Base License for 1 Year</v>
          </cell>
          <cell r="C253" t="str">
            <v>un</v>
          </cell>
          <cell r="D253">
            <v>13844460</v>
          </cell>
        </row>
        <row r="254">
          <cell r="B254" t="str">
            <v xml:space="preserve">DETECCION DE INCENDIO </v>
          </cell>
          <cell r="C254">
            <v>0</v>
          </cell>
          <cell r="D254">
            <v>0</v>
          </cell>
        </row>
        <row r="255">
          <cell r="B255" t="str">
            <v>EPS MASTER CONTROLLER 120V</v>
          </cell>
          <cell r="C255" t="str">
            <v>un</v>
          </cell>
          <cell r="D255">
            <v>10170140.316</v>
          </cell>
        </row>
        <row r="256">
          <cell r="B256" t="str">
            <v>DIG. 100W AMP, 6NAC, 120VAC, 70V</v>
          </cell>
          <cell r="C256" t="str">
            <v>un</v>
          </cell>
          <cell r="D256">
            <v>5359651.9479999999</v>
          </cell>
        </row>
        <row r="257">
          <cell r="B257" t="str">
            <v>BASIC AUDIO W/MIKE-DIGITEL</v>
          </cell>
          <cell r="C257" t="str">
            <v>un</v>
          </cell>
          <cell r="D257">
            <v>4698809.7239999995</v>
          </cell>
        </row>
        <row r="258">
          <cell r="B258" t="str">
            <v>AUDIO IF 3-8 CHANNEL</v>
          </cell>
          <cell r="C258" t="str">
            <v>un</v>
          </cell>
          <cell r="D258">
            <v>534857.63800000004</v>
          </cell>
        </row>
        <row r="259">
          <cell r="B259" t="str">
            <v>MESSAGE EXPANSION, 8 MINUTES</v>
          </cell>
          <cell r="C259" t="str">
            <v>un</v>
          </cell>
          <cell r="D259">
            <v>366878.19</v>
          </cell>
        </row>
        <row r="260">
          <cell r="B260" t="str">
            <v>MASTER TELEPHONE, 3 NACS</v>
          </cell>
          <cell r="C260" t="str">
            <v>un</v>
          </cell>
          <cell r="D260">
            <v>2722282.3179999995</v>
          </cell>
        </row>
        <row r="261">
          <cell r="B261" t="str">
            <v>EXPANSION PHONE CONTROLLER</v>
          </cell>
          <cell r="C261" t="str">
            <v>un</v>
          </cell>
          <cell r="D261">
            <v>1322145.93</v>
          </cell>
        </row>
        <row r="262">
          <cell r="B262" t="str">
            <v>DUAL RS-232 IF CARD</v>
          </cell>
          <cell r="C262" t="str">
            <v>un</v>
          </cell>
          <cell r="D262">
            <v>1886538.416</v>
          </cell>
        </row>
        <row r="263">
          <cell r="B263" t="str">
            <v>IDNET 250 PT 2 LOOP MODULE</v>
          </cell>
          <cell r="C263" t="str">
            <v>un</v>
          </cell>
          <cell r="D263">
            <v>1132476.828</v>
          </cell>
        </row>
        <row r="264">
          <cell r="B264" t="str">
            <v>BACPAC ETHERNET MOD 1.5K PT</v>
          </cell>
          <cell r="C264" t="str">
            <v>un</v>
          </cell>
          <cell r="D264">
            <v>7158508.784</v>
          </cell>
        </row>
        <row r="265">
          <cell r="B265" t="str">
            <v>8 SWITCH, 8 RED LED MODULE</v>
          </cell>
          <cell r="C265" t="str">
            <v>un</v>
          </cell>
          <cell r="D265">
            <v>605925.86600000004</v>
          </cell>
        </row>
        <row r="266">
          <cell r="B266" t="str">
            <v>XPS POWER, 3 NACS, 120V</v>
          </cell>
          <cell r="C266" t="str">
            <v>un</v>
          </cell>
          <cell r="D266">
            <v>2466621.29</v>
          </cell>
        </row>
        <row r="267">
          <cell r="B267" t="str">
            <v>SYSTEM WITHOUT DACT (INTANGIBLE)</v>
          </cell>
          <cell r="C267" t="str">
            <v>un</v>
          </cell>
          <cell r="D267">
            <v>82.133799999999994</v>
          </cell>
        </row>
        <row r="268">
          <cell r="B268" t="str">
            <v>BAY BB/GDOOR/DRESS PNL RED</v>
          </cell>
          <cell r="C268" t="str">
            <v>un</v>
          </cell>
          <cell r="D268">
            <v>3254832.5459999996</v>
          </cell>
        </row>
        <row r="269">
          <cell r="B269" t="str">
            <v>FACTORY BUILT-MAIN CONFIGURED (INTANGIBLE)</v>
          </cell>
          <cell r="C269" t="str">
            <v>un</v>
          </cell>
          <cell r="D269">
            <v>82.133799999999994</v>
          </cell>
        </row>
        <row r="270">
          <cell r="B270" t="str">
            <v>64/64 LED/SWITCH CONTROLLER</v>
          </cell>
          <cell r="C270" t="str">
            <v>un</v>
          </cell>
          <cell r="D270">
            <v>923425.48199999984</v>
          </cell>
        </row>
        <row r="271">
          <cell r="B271" t="str">
            <v>2" BLANK DYSPLAY MODULE</v>
          </cell>
          <cell r="C271" t="str">
            <v>un</v>
          </cell>
          <cell r="D271">
            <v>45225.235999999997</v>
          </cell>
        </row>
        <row r="272">
          <cell r="B272" t="str">
            <v>POWER DISTRIBUTION MODULE 120V</v>
          </cell>
          <cell r="C272" t="str">
            <v>un</v>
          </cell>
          <cell r="D272">
            <v>403335.26799999998</v>
          </cell>
        </row>
        <row r="273">
          <cell r="B273" t="str">
            <v>AUDIO EXPANSION BAY</v>
          </cell>
          <cell r="C273" t="str">
            <v>un</v>
          </cell>
          <cell r="D273">
            <v>65068.961999999992</v>
          </cell>
        </row>
        <row r="274">
          <cell r="B274" t="str">
            <v>LEGACY CARD STABILIZER BRKT</v>
          </cell>
          <cell r="C274" t="str">
            <v>un</v>
          </cell>
          <cell r="D274">
            <v>291195.14199999999</v>
          </cell>
        </row>
        <row r="275">
          <cell r="B275" t="str">
            <v>FACTORY USE ONLY AUDIO SHIPKIT</v>
          </cell>
          <cell r="C275" t="str">
            <v>un</v>
          </cell>
          <cell r="D275">
            <v>82.133799999999994</v>
          </cell>
        </row>
        <row r="276">
          <cell r="B276" t="str">
            <v>EXPANSION BAY (PHASE 10 ONLY)</v>
          </cell>
          <cell r="C276" t="str">
            <v>un</v>
          </cell>
          <cell r="D276">
            <v>1516891.3339999998</v>
          </cell>
        </row>
        <row r="277">
          <cell r="B277" t="str">
            <v>LOCAL MODE TRANSPONDER</v>
          </cell>
          <cell r="C277" t="str">
            <v>un</v>
          </cell>
          <cell r="D277">
            <v>3285290.3579999995</v>
          </cell>
        </row>
        <row r="278">
          <cell r="B278" t="str">
            <v>EPS-POWER SUPPLY 120V</v>
          </cell>
          <cell r="C278" t="str">
            <v>un</v>
          </cell>
          <cell r="D278">
            <v>3632786.304</v>
          </cell>
        </row>
        <row r="279">
          <cell r="B279" t="str">
            <v>DIGITAL AUDIO RISER MODULE</v>
          </cell>
          <cell r="C279" t="str">
            <v>un</v>
          </cell>
          <cell r="D279">
            <v>2040673.4039999996</v>
          </cell>
        </row>
        <row r="280">
          <cell r="B280" t="str">
            <v>DIG. 100W AMP, 6NAC.10VAC, 70V</v>
          </cell>
          <cell r="C280" t="str">
            <v>un</v>
          </cell>
          <cell r="D280">
            <v>5359651.9479999999</v>
          </cell>
        </row>
        <row r="281">
          <cell r="B281" t="str">
            <v>IDNET2 250PT 2 LOOP MODULE</v>
          </cell>
          <cell r="C281" t="str">
            <v>un</v>
          </cell>
          <cell r="D281">
            <v>1132476.828</v>
          </cell>
        </row>
        <row r="282">
          <cell r="B282" t="str">
            <v>2BAY BOX &amp; SOLID DOOR RED</v>
          </cell>
          <cell r="C282" t="str">
            <v>un</v>
          </cell>
          <cell r="D282">
            <v>3759693.8539999998</v>
          </cell>
        </row>
        <row r="283">
          <cell r="B283" t="str">
            <v>FACTORY BUILT-MAN CONFIGURED</v>
          </cell>
          <cell r="C283" t="str">
            <v>un</v>
          </cell>
          <cell r="D283">
            <v>82.133799999999994</v>
          </cell>
        </row>
        <row r="284">
          <cell r="B284" t="str">
            <v>SSD PHOTO SENSOR</v>
          </cell>
          <cell r="C284" t="str">
            <v>un</v>
          </cell>
          <cell r="D284">
            <v>110294.19799999999</v>
          </cell>
        </row>
        <row r="285">
          <cell r="B285" t="str">
            <v>SSD HEAT SENSOR</v>
          </cell>
          <cell r="C285" t="str">
            <v>un</v>
          </cell>
          <cell r="D285">
            <v>83989.723999999987</v>
          </cell>
        </row>
        <row r="286">
          <cell r="B286" t="str">
            <v>SSD SENSOR BASE</v>
          </cell>
          <cell r="C286" t="str">
            <v>un</v>
          </cell>
          <cell r="D286">
            <v>126446.06799999998</v>
          </cell>
        </row>
        <row r="287">
          <cell r="B287" t="str">
            <v>STATION-LED, DA PUSH ADDR</v>
          </cell>
          <cell r="C287" t="str">
            <v>un</v>
          </cell>
          <cell r="D287">
            <v>220126.91399999999</v>
          </cell>
        </row>
        <row r="288">
          <cell r="B288" t="str">
            <v>IAM SUPERVISED IDNET</v>
          </cell>
          <cell r="C288" t="str">
            <v>un</v>
          </cell>
          <cell r="D288">
            <v>130137.92399999998</v>
          </cell>
        </row>
        <row r="289">
          <cell r="B289" t="str">
            <v>IAM RELAY, IDNET</v>
          </cell>
          <cell r="C289" t="str">
            <v>un</v>
          </cell>
          <cell r="D289">
            <v>192899.476</v>
          </cell>
        </row>
        <row r="290">
          <cell r="B290" t="str">
            <v>ADDRESSABLE IDNET 2 ISOLATOR</v>
          </cell>
          <cell r="C290" t="str">
            <v>un</v>
          </cell>
          <cell r="D290">
            <v>229818.03599999999</v>
          </cell>
        </row>
        <row r="291">
          <cell r="B291" t="str">
            <v>DUCT SENSOR HOUSING</v>
          </cell>
          <cell r="C291" t="str">
            <v>un</v>
          </cell>
          <cell r="D291">
            <v>639614.05199999991</v>
          </cell>
        </row>
        <row r="292">
          <cell r="B292" t="str">
            <v>REMOTE TEST STA RED LED KEY SW</v>
          </cell>
          <cell r="C292" t="str">
            <v>un</v>
          </cell>
          <cell r="D292">
            <v>105679.378</v>
          </cell>
        </row>
        <row r="293">
          <cell r="B293" t="str">
            <v>4098-9858 SAMPLING TUBE 97IN</v>
          </cell>
          <cell r="C293" t="str">
            <v>un</v>
          </cell>
          <cell r="D293">
            <v>143520.902</v>
          </cell>
        </row>
        <row r="294">
          <cell r="B294" t="str">
            <v>CO DETECTOR W/TEST FEATURE</v>
          </cell>
          <cell r="C294" t="str">
            <v>un</v>
          </cell>
          <cell r="D294">
            <v>686685.21600000001</v>
          </cell>
        </row>
        <row r="295">
          <cell r="B295" t="str">
            <v>SPKR/VIS APPL ONLY WALL</v>
          </cell>
          <cell r="C295" t="str">
            <v>un</v>
          </cell>
          <cell r="D295">
            <v>566699.89599999995</v>
          </cell>
        </row>
        <row r="296">
          <cell r="B296" t="str">
            <v>SV COVER WALL RED FIRE</v>
          </cell>
          <cell r="C296" t="str">
            <v>un</v>
          </cell>
          <cell r="D296">
            <v>37841.523999999998</v>
          </cell>
        </row>
        <row r="297">
          <cell r="B297" t="str">
            <v>SV MOUNTING PLATE WALL RED</v>
          </cell>
          <cell r="C297" t="str">
            <v>un</v>
          </cell>
          <cell r="D297">
            <v>37380.041999999994</v>
          </cell>
        </row>
        <row r="298">
          <cell r="B298" t="str">
            <v>IDNAC REPEATER RED</v>
          </cell>
          <cell r="C298" t="str">
            <v>un</v>
          </cell>
          <cell r="D298">
            <v>4656814.8619999997</v>
          </cell>
        </row>
        <row r="299">
          <cell r="B299" t="str">
            <v>REMOTE PHONE JACK</v>
          </cell>
          <cell r="C299" t="str">
            <v>un</v>
          </cell>
          <cell r="D299">
            <v>102910.486</v>
          </cell>
        </row>
        <row r="300">
          <cell r="B300" t="str">
            <v>PLUGGABLE PHONE W/5FT CABLE</v>
          </cell>
          <cell r="C300" t="str">
            <v>un</v>
          </cell>
          <cell r="D300">
            <v>654381.47600000002</v>
          </cell>
        </row>
        <row r="301">
          <cell r="B301" t="str">
            <v>LCD ANNUNCIATOR</v>
          </cell>
          <cell r="C301" t="str">
            <v>un</v>
          </cell>
          <cell r="D301">
            <v>1840390.216</v>
          </cell>
        </row>
        <row r="302">
          <cell r="B302" t="str">
            <v>6 GANG SURF BOX, 2-3/4 IN DEEP</v>
          </cell>
          <cell r="C302" t="str">
            <v>un</v>
          </cell>
          <cell r="D302">
            <v>285195.87599999999</v>
          </cell>
        </row>
        <row r="303">
          <cell r="B303" t="str">
            <v>12V 50AH 9.04" LX5.45"DX8.15"H</v>
          </cell>
          <cell r="C303" t="str">
            <v>un</v>
          </cell>
          <cell r="D303">
            <v>1192930.97</v>
          </cell>
        </row>
        <row r="304">
          <cell r="B304" t="str">
            <v>12V 33AH 7.80" LX5.20"DX6.22"H</v>
          </cell>
          <cell r="C304" t="str">
            <v>un</v>
          </cell>
          <cell r="D304">
            <v>764675.67399999988</v>
          </cell>
        </row>
        <row r="305">
          <cell r="B305" t="str">
            <v>12V 6.2AH 5.95" LX2.56"DX3.70"H</v>
          </cell>
          <cell r="C305" t="str">
            <v>un</v>
          </cell>
          <cell r="D305">
            <v>146289.79399999999</v>
          </cell>
        </row>
        <row r="306">
          <cell r="B306" t="str">
            <v>Fire Alarm Panel, 4+4 zones (20 conv. detector/zone) w/ PS, UL</v>
          </cell>
          <cell r="C306" t="str">
            <v>un</v>
          </cell>
          <cell r="D306">
            <v>1668975</v>
          </cell>
        </row>
        <row r="307">
          <cell r="B307" t="str">
            <v>Multiplex Expander Card</v>
          </cell>
          <cell r="C307" t="str">
            <v>un</v>
          </cell>
          <cell r="D307">
            <v>551267.5</v>
          </cell>
        </row>
        <row r="308">
          <cell r="B308" t="str">
            <v>Fire Keypad LCD for FPD-7024, UL</v>
          </cell>
          <cell r="C308" t="str">
            <v>un</v>
          </cell>
          <cell r="D308">
            <v>480462.5</v>
          </cell>
        </row>
        <row r="309">
          <cell r="B309" t="str">
            <v>Remote NAC Power Supply</v>
          </cell>
          <cell r="C309" t="str">
            <v>un</v>
          </cell>
          <cell r="D309">
            <v>1486905</v>
          </cell>
        </row>
        <row r="310">
          <cell r="B310" t="str">
            <v>Stoppers transparente en español</v>
          </cell>
          <cell r="C310" t="str">
            <v>un</v>
          </cell>
          <cell r="D310">
            <v>151725</v>
          </cell>
        </row>
        <row r="311">
          <cell r="B311" t="str">
            <v>Pull Station, Color Red, Key Lock, Indoor, Double Action, UL</v>
          </cell>
          <cell r="C311" t="str">
            <v>un</v>
          </cell>
          <cell r="D311">
            <v>232645</v>
          </cell>
        </row>
        <row r="312">
          <cell r="B312" t="str">
            <v>Horn Strobe, Red, 2W, Wall, 12/24V, 8CD</v>
          </cell>
          <cell r="C312" t="str">
            <v>un</v>
          </cell>
          <cell r="D312">
            <v>247817.5</v>
          </cell>
        </row>
        <row r="313">
          <cell r="B313" t="str">
            <v>Base for 2-wire Dectectors D7050, D7050TH. UL</v>
          </cell>
          <cell r="C313" t="str">
            <v>un</v>
          </cell>
          <cell r="D313">
            <v>25287.5</v>
          </cell>
        </row>
        <row r="314">
          <cell r="B314" t="str">
            <v>Detector, Photoelectric, Smoke, w/o base, Addressable UL</v>
          </cell>
          <cell r="C314" t="str">
            <v>un</v>
          </cell>
          <cell r="D314">
            <v>174483.75</v>
          </cell>
        </row>
        <row r="315">
          <cell r="B315" t="str">
            <v>Batery stacionary GBC 12 V 18 A, free mant</v>
          </cell>
          <cell r="C315" t="str">
            <v>un</v>
          </cell>
          <cell r="D315">
            <v>222530</v>
          </cell>
        </row>
        <row r="316">
          <cell r="B316" t="str">
            <v>SONIDO</v>
          </cell>
          <cell r="C316">
            <v>0</v>
          </cell>
          <cell r="D316">
            <v>0</v>
          </cell>
        </row>
        <row r="317">
          <cell r="B317" t="str">
            <v>Altavoz 5" HQ 32 OHM</v>
          </cell>
          <cell r="C317" t="str">
            <v>un</v>
          </cell>
          <cell r="D317">
            <v>216896.53999999998</v>
          </cell>
        </row>
        <row r="318">
          <cell r="B318" t="str">
            <v xml:space="preserve">Consola amplificador </v>
          </cell>
          <cell r="C318" t="str">
            <v>un</v>
          </cell>
          <cell r="D318">
            <v>3875848.8733999995</v>
          </cell>
        </row>
        <row r="319">
          <cell r="B319" t="str">
            <v>Adaptador</v>
          </cell>
          <cell r="C319" t="str">
            <v>un</v>
          </cell>
          <cell r="D319">
            <v>257691.54880000002</v>
          </cell>
        </row>
        <row r="320">
          <cell r="B320" t="str">
            <v>Millennum IP Soft Lite Software de Gestion</v>
          </cell>
          <cell r="C320" t="str">
            <v>un</v>
          </cell>
          <cell r="D320">
            <v>1951838.1189999997</v>
          </cell>
        </row>
        <row r="321">
          <cell r="B321" t="str">
            <v>Embellecedor EG 1</v>
          </cell>
          <cell r="C321" t="str">
            <v>un</v>
          </cell>
          <cell r="D321">
            <v>3290274.3635999998</v>
          </cell>
        </row>
        <row r="322">
          <cell r="B322" t="str">
            <v>LLAMADO DE ENFERMERIA</v>
          </cell>
          <cell r="C322">
            <v>0</v>
          </cell>
          <cell r="D322">
            <v>0</v>
          </cell>
        </row>
        <row r="323">
          <cell r="B323" t="str">
            <v>Terminal de habitacion Ip sin radiofrecuencia</v>
          </cell>
          <cell r="C323" t="str">
            <v>un</v>
          </cell>
          <cell r="D323">
            <v>2155305.5328000002</v>
          </cell>
        </row>
        <row r="324">
          <cell r="B324" t="str">
            <v>Pulsador cama multifuncion 2M, braille, antibacteriano</v>
          </cell>
          <cell r="C324" t="str">
            <v>un</v>
          </cell>
          <cell r="D324">
            <v>131337.77720000001</v>
          </cell>
        </row>
        <row r="325">
          <cell r="B325" t="str">
            <v>Modulo tirador de baño con LED</v>
          </cell>
          <cell r="C325" t="str">
            <v>un</v>
          </cell>
          <cell r="D325">
            <v>289579.95499999996</v>
          </cell>
        </row>
        <row r="326">
          <cell r="B326" t="str">
            <v>Modulo 3 botones iluminacios</v>
          </cell>
          <cell r="C326" t="str">
            <v>un</v>
          </cell>
          <cell r="D326">
            <v>567161.37800000003</v>
          </cell>
        </row>
        <row r="327">
          <cell r="B327" t="str">
            <v>Luz aviso puerta bus cuatricolor</v>
          </cell>
          <cell r="C327" t="str">
            <v>un</v>
          </cell>
          <cell r="D327">
            <v>591066.14560000005</v>
          </cell>
        </row>
        <row r="328">
          <cell r="B328" t="str">
            <v>Consola de enfermera con PoE y pantalla tactil</v>
          </cell>
          <cell r="C328" t="str">
            <v>un</v>
          </cell>
          <cell r="D328">
            <v>3678242.2809999995</v>
          </cell>
        </row>
        <row r="329">
          <cell r="B329" t="str">
            <v>Licencia Sistema Alarmas Aistencial</v>
          </cell>
          <cell r="C329" t="str">
            <v>un</v>
          </cell>
          <cell r="D329">
            <v>6493697.8147999998</v>
          </cell>
        </row>
        <row r="330">
          <cell r="B330" t="str">
            <v>Modulo de Pared Pulsador Cableado</v>
          </cell>
          <cell r="C330" t="str">
            <v>un</v>
          </cell>
          <cell r="D330">
            <v>152242.9118</v>
          </cell>
        </row>
        <row r="331">
          <cell r="B331" t="str">
            <v>Luz de aviso Color Rojo</v>
          </cell>
          <cell r="C331" t="str">
            <v>un</v>
          </cell>
          <cell r="D331">
            <v>388106.36199999996</v>
          </cell>
        </row>
        <row r="332">
          <cell r="B332" t="str">
            <v>Marcos Individuales</v>
          </cell>
          <cell r="C332" t="str">
            <v>un</v>
          </cell>
          <cell r="D332">
            <v>26765.955999999995</v>
          </cell>
        </row>
        <row r="333">
          <cell r="B333" t="str">
            <v>CONTROL ILUMINACION Y SWITCHERIA</v>
          </cell>
          <cell r="C333">
            <v>0</v>
          </cell>
          <cell r="D333">
            <v>0</v>
          </cell>
        </row>
        <row r="334">
          <cell r="B334" t="str">
            <v>Sensor de presencia multitecnologia (infrarrojo + ultrasónico) configurable a través de bluetooth, voltaje de operación 120-277V, 8Amps, control de 2 zonas de control 0-10 VDC, montaje en el techo, cobertura de185 m².</v>
          </cell>
          <cell r="C334" t="str">
            <v>un</v>
          </cell>
          <cell r="D334">
            <v>2257222.4904444455</v>
          </cell>
        </row>
        <row r="335">
          <cell r="B335" t="str">
            <v>Sensor de presencia Infrarrojo 360° de cobertura, montaje en techo, detección de movimiento hasta 4 metros radiales a una altura de instalación de 2.4 metros.</v>
          </cell>
          <cell r="C335" t="str">
            <v>un</v>
          </cell>
          <cell r="D335">
            <v>294832.01999999996</v>
          </cell>
        </row>
        <row r="336">
          <cell r="B336" t="str">
            <v>Sensor de presencia, montaje en techo de 180 grados, bajo voltaje  +24VDC multitecnologia (infrarrojo + ultrasónico). referencia Leviton OSC05-M0W.Mínimo 4 años de garantía.</v>
          </cell>
          <cell r="C336" t="str">
            <v>un</v>
          </cell>
          <cell r="D336">
            <v>696878.06030769274</v>
          </cell>
        </row>
        <row r="337">
          <cell r="B337" t="str">
            <v>Power pack. Referencia Leviton OPP20-D1.Mínimo 4 años de garantía.</v>
          </cell>
          <cell r="C337" t="str">
            <v>un</v>
          </cell>
          <cell r="D337">
            <v>298662.02584615356</v>
          </cell>
        </row>
        <row r="338">
          <cell r="B338" t="str">
            <v>Sensor infrarrojo de un relevo. Referencia Leviton ODS10-lDw.Mínimo 4 años de garantía.</v>
          </cell>
          <cell r="C338" t="str">
            <v>un</v>
          </cell>
          <cell r="D338">
            <v>328256.33723076963</v>
          </cell>
        </row>
        <row r="339">
          <cell r="B339" t="str">
            <v>Placa de una ventana 80301-SW</v>
          </cell>
          <cell r="C339" t="str">
            <v>un</v>
          </cell>
          <cell r="D339">
            <v>10664.932319999998</v>
          </cell>
        </row>
        <row r="340">
          <cell r="B340" t="str">
            <v>Pantalla táctil 7", no incluye placa decorativa, incluye caja de incrustar ref. bbg04-000 y panel de acople para montar el dispositivo.</v>
          </cell>
          <cell r="C340" t="str">
            <v>un</v>
          </cell>
          <cell r="D340">
            <v>14274288</v>
          </cell>
        </row>
        <row r="341">
          <cell r="B341" t="str">
            <v>Placa decorativa para pantalla táctil. Referencia TS007-C0W</v>
          </cell>
          <cell r="C341" t="str">
            <v>un</v>
          </cell>
          <cell r="D341">
            <v>442956.08000000054</v>
          </cell>
        </row>
        <row r="342">
          <cell r="B342" t="str">
            <v>Fuente para pantalla táctil 24vdc, 1amp, 30w montaje en riel DIN. Referencia PST24-I10</v>
          </cell>
          <cell r="C342" t="str">
            <v>un</v>
          </cell>
          <cell r="D342">
            <v>1117019.6799999995</v>
          </cell>
        </row>
        <row r="343">
          <cell r="B343" t="str">
            <v>Relevo remoto de conmutación y regulación de 0-10v. el protocolo de comunicación de este relevo con el tablero de control de iluminación debe ser lumacan 3 y será cableado con cable UTP cat 6. Referencia DRD07-ED0</v>
          </cell>
          <cell r="C343" t="str">
            <v>un</v>
          </cell>
          <cell r="D343">
            <v>1070571.5999999999</v>
          </cell>
        </row>
        <row r="344">
          <cell r="B344" t="str">
            <v>Repetidor para red lumaCAN</v>
          </cell>
          <cell r="C344" t="str">
            <v>un</v>
          </cell>
          <cell r="D344">
            <v>1787684.64</v>
          </cell>
        </row>
        <row r="345">
          <cell r="B345" t="str">
            <v>Sensor de linea 120- 277V de tecnologia microondas 5.8GHz, atenuacion de luminarias 0-10V sinking</v>
          </cell>
          <cell r="C345" t="str">
            <v>un</v>
          </cell>
          <cell r="D345">
            <v>317602.908</v>
          </cell>
        </row>
        <row r="346">
          <cell r="B346" t="str">
            <v>INTERRUPTOR 5601-2W SENCILLO BLANCO, SIN PILOTO</v>
          </cell>
          <cell r="C346" t="str">
            <v>un</v>
          </cell>
          <cell r="D346">
            <v>10705.715999999999</v>
          </cell>
        </row>
        <row r="347">
          <cell r="B347" t="str">
            <v>INTERRUPTOR 5634-W DOBLE BLANCO, SIN PILOTO</v>
          </cell>
          <cell r="C347" t="str">
            <v>un</v>
          </cell>
          <cell r="D347">
            <v>34258.2912</v>
          </cell>
        </row>
        <row r="348">
          <cell r="B348" t="str">
            <v>INTERRUPTOR 1755-W TRIPLE BLANCO PUENTEADO, SIN PILOTO</v>
          </cell>
          <cell r="C348" t="str">
            <v>un</v>
          </cell>
          <cell r="D348">
            <v>28274.399999999998</v>
          </cell>
        </row>
        <row r="349">
          <cell r="B349" t="str">
            <v>TAPA 80401-W, 1HUECO, TORNILLOS EXT. BLANCO</v>
          </cell>
          <cell r="C349" t="str">
            <v>un</v>
          </cell>
          <cell r="D349">
            <v>1552.9499999999998</v>
          </cell>
        </row>
        <row r="350">
          <cell r="B350" t="str">
            <v>TOMA CR15-W DOBLE, P.T, 15AMP, 125V, BLANCA, 5-15R</v>
          </cell>
          <cell r="C350" t="str">
            <v>un</v>
          </cell>
          <cell r="D350">
            <v>11088.062999999998</v>
          </cell>
        </row>
        <row r="351">
          <cell r="B351" t="str">
            <v>TOMA GFNT1-W (N7599-W) DOBLE GFCI AUTO TEST, 15A,125V,BLANCO</v>
          </cell>
          <cell r="C351" t="str">
            <v>un</v>
          </cell>
          <cell r="D351">
            <v>64310.765399999989</v>
          </cell>
        </row>
        <row r="352">
          <cell r="B352" t="str">
            <v>TOMA 8200-W DOBLE 15A, 125V, G.H, BLANCO</v>
          </cell>
          <cell r="C352" t="str">
            <v>un</v>
          </cell>
          <cell r="D352">
            <v>38464.108199999995</v>
          </cell>
        </row>
        <row r="353">
          <cell r="B353" t="str">
            <v>TAPA 80703-W TOMA DOBLE IG, SIN MARC BLANCA</v>
          </cell>
          <cell r="C353" t="str">
            <v>un</v>
          </cell>
          <cell r="D353">
            <v>3288.1841999999997</v>
          </cell>
        </row>
        <row r="354">
          <cell r="B354" t="str">
            <v>TOMA 5262-IGW DOBLE, T.A, 15A, 125V BLANCA</v>
          </cell>
          <cell r="C354" t="str">
            <v>un</v>
          </cell>
          <cell r="D354">
            <v>24164.330399999999</v>
          </cell>
        </row>
        <row r="355">
          <cell r="B355" t="str">
            <v>TOMA 8200-R DOBLE 15A,125V, G.H, ROJO</v>
          </cell>
          <cell r="C355" t="str">
            <v>un</v>
          </cell>
          <cell r="D355">
            <v>38464.108199999995</v>
          </cell>
        </row>
        <row r="356">
          <cell r="B356" t="str">
            <v>TAPA 80703-R TOMA DOBLE IG, SIN MARC ROJA</v>
          </cell>
          <cell r="C356" t="str">
            <v>un</v>
          </cell>
          <cell r="D356">
            <v>3594.0617999999995</v>
          </cell>
        </row>
        <row r="357">
          <cell r="B357" t="str">
            <v>TOMA 5320-WCP DOBLE P.T, 15AMP,125V, BLANCO, 5-15R</v>
          </cell>
          <cell r="C357" t="str">
            <v>un</v>
          </cell>
          <cell r="D357">
            <v>3854.0577599999997</v>
          </cell>
        </row>
        <row r="358">
          <cell r="B358" t="str">
            <v>TOMA 5262-IGG DOBLE, T.A, 15A, 125V, GRIS</v>
          </cell>
          <cell r="C358" t="str">
            <v>un</v>
          </cell>
          <cell r="D358">
            <v>24164.330399999999</v>
          </cell>
        </row>
        <row r="359">
          <cell r="B359" t="str">
            <v>LUMINARIAS</v>
          </cell>
          <cell r="C359">
            <v>0</v>
          </cell>
          <cell r="D359">
            <v>0</v>
          </cell>
        </row>
        <row r="360">
          <cell r="B360" t="str">
            <v xml:space="preserve">LUMINARIA CILINDRO 22 CMT ALTURA +  BALA LED 27W 2700LM 4000K 100-277V 50.000 HORAS DE VIDA UTIL.
</v>
          </cell>
          <cell r="C360" t="str">
            <v>un</v>
          </cell>
          <cell r="D360">
            <v>340894.80279166711</v>
          </cell>
        </row>
        <row r="361">
          <cell r="B361" t="str">
            <v>LUMINARIA PANEL LED 60X60  36W 3600LM 4000K 100-277V 50.000 HORAS DE VIDA UTIL, MARCA G.E
INCLUYE MARCO DE LAMINA PARA INCRUSTAR EN DRYWALL DIMER 0-10V</v>
          </cell>
          <cell r="C361" t="str">
            <v>un</v>
          </cell>
          <cell r="D361">
            <v>322248.69940277713</v>
          </cell>
        </row>
        <row r="362">
          <cell r="B362" t="str">
            <v>LUMINARIA APLIQUE DE SOBREPONER EN MURO 1W 48LM IP65 4000K 100-127V</v>
          </cell>
          <cell r="C362" t="str">
            <v>un</v>
          </cell>
          <cell r="D362">
            <v>134419.35888888885</v>
          </cell>
        </row>
        <row r="363">
          <cell r="B363" t="str">
            <v>LUMINARIA CLEAN ROOM LED 40W, 4000K, LUMENES 4200lm, VOLTAJE 110-277v, IP 65, ESPECIAL PARA ILUMINACION DE QUIROFANOS.</v>
          </cell>
          <cell r="C363" t="str">
            <v>un</v>
          </cell>
          <cell r="D363">
            <v>855560.41666666733</v>
          </cell>
        </row>
        <row r="364">
          <cell r="B364" t="str">
            <v>LUMINARIA GUIA LED ROJA 2X4 (LLAMADO DE ENFERMERIA)</v>
          </cell>
          <cell r="C364" t="str">
            <v>un</v>
          </cell>
          <cell r="D364">
            <v>167178.47222222283</v>
          </cell>
        </row>
        <row r="365">
          <cell r="B365" t="str">
            <v xml:space="preserve">LUMINARIA APLIQUE TORTUGA LED 20W 4000K 110-240V CHASIS COLOR NEGRO. </v>
          </cell>
          <cell r="C365" t="str">
            <v>un</v>
          </cell>
          <cell r="D365">
            <v>176815.81944444426</v>
          </cell>
        </row>
        <row r="366">
          <cell r="B366" t="str">
            <v>Luminaria hermética 44W 4000LM 4000K 100- 277V 50.000 Horas de vida útil, IP65 dimerizable 0-10 V</v>
          </cell>
          <cell r="C366" t="str">
            <v>un</v>
          </cell>
          <cell r="D366">
            <v>282949.87</v>
          </cell>
        </row>
        <row r="367">
          <cell r="B367" t="str">
            <v>Luminaria hermética 2X16W, 1600LM, 4000K, 100- 277V 30.000 Horas de vida útil, IP65.</v>
          </cell>
          <cell r="C367">
            <v>0</v>
          </cell>
          <cell r="D367">
            <v>124728.65999999999</v>
          </cell>
        </row>
        <row r="368">
          <cell r="B368" t="str">
            <v>Luminaria panel LED 60x60 40W 3600LM 4000K, 100- 277V 25.000 horas de vida útil</v>
          </cell>
          <cell r="C368" t="str">
            <v>un</v>
          </cell>
          <cell r="D368">
            <v>149776.97</v>
          </cell>
        </row>
        <row r="369">
          <cell r="B369" t="str">
            <v>Bala LED 16W, 1600LM, 4000K, 100- 277V 50.000 Horas de vida útil.</v>
          </cell>
          <cell r="C369" t="str">
            <v>un</v>
          </cell>
          <cell r="D369">
            <v>140114.16999999998</v>
          </cell>
        </row>
        <row r="370">
          <cell r="B370" t="str">
            <v>Bala LED 7W, 700LM, 4000K, 100- 277V 50.000 Horas de vida útil.</v>
          </cell>
          <cell r="C370" t="str">
            <v>un</v>
          </cell>
          <cell r="D370">
            <v>68063.239999999991</v>
          </cell>
        </row>
        <row r="371">
          <cell r="B371" t="str">
            <v>Luminaria hermética Duna Led 29W 3600LM 4000K 100- 277V, IK08, IP66, dimerizable 0-10V</v>
          </cell>
          <cell r="C371" t="str">
            <v>un</v>
          </cell>
          <cell r="D371">
            <v>331006.82999999996</v>
          </cell>
        </row>
        <row r="372">
          <cell r="B372" t="str">
            <v>Bala LED 16W, 1600LM, 4000K, 100- 277V 50.000 Horas de vida útil. Dimerizable 0-10 V</v>
          </cell>
          <cell r="C372" t="str">
            <v>un</v>
          </cell>
          <cell r="D372">
            <v>205277.38</v>
          </cell>
        </row>
        <row r="373">
          <cell r="B373" t="str">
            <v>EMERGENCIA SALIDA 90 E 300X185X45 SOBREPONER</v>
          </cell>
          <cell r="C373" t="str">
            <v>un</v>
          </cell>
          <cell r="D373">
            <v>83451.905880000006</v>
          </cell>
        </row>
        <row r="374">
          <cell r="B374" t="str">
            <v>EMERGENCIA ARIAN 60E LAE 9300C 315lm IP65 120V</v>
          </cell>
          <cell r="C374" t="str">
            <v>un</v>
          </cell>
          <cell r="D374">
            <v>238516.55519999997</v>
          </cell>
        </row>
        <row r="375">
          <cell r="B375" t="str">
            <v>EMERGENCIA SPAZIO PLUS LSP3205C DIRECCIONAL
(incrustar) 200Lm 1Hr LUMINARIA DE EMERGENCIA + MARCO
DE INSTALACION AL C0011</v>
          </cell>
          <cell r="C375" t="str">
            <v>un</v>
          </cell>
          <cell r="D375">
            <v>483006.22019999992</v>
          </cell>
        </row>
        <row r="376">
          <cell r="B376" t="str">
            <v>CORAL LENS L11 900X120 SOBREPONER
KIT LED 8 1R2FT 1700Lm11.1W41K/1DD 0 10V</v>
          </cell>
          <cell r="C376" t="str">
            <v>un</v>
          </cell>
          <cell r="D376">
            <v>690935.41999999993</v>
          </cell>
        </row>
        <row r="377">
          <cell r="B377" t="str">
            <v>ALBAR LENS L11 605x605x70 CON MARCO
KIT LED 2 1R2FT 3200Lm 21W 41K/1DD 0 10V</v>
          </cell>
          <cell r="C377" t="str">
            <v>un</v>
          </cell>
          <cell r="D377">
            <v>229750.91999999998</v>
          </cell>
        </row>
        <row r="378">
          <cell r="B378" t="str">
            <v>ALBAR LENS L11 605x605x70 CON MARCO
KIT LED 2 1R2FT 2230Lm14.2W41K/1DD 0 10V</v>
          </cell>
          <cell r="C378" t="str">
            <v>un</v>
          </cell>
          <cell r="D378">
            <v>229750.91999999998</v>
          </cell>
        </row>
        <row r="379">
          <cell r="B379" t="str">
            <v>CLEAN OWEN LENS L06 1220X300X95 C/MARCO
KIT LED 2 1R2FT 3200Lm 21W 41K/1DD 0 10V</v>
          </cell>
          <cell r="C379" t="str">
            <v>un</v>
          </cell>
          <cell r="D379">
            <v>377150.26999999996</v>
          </cell>
        </row>
        <row r="380">
          <cell r="B380" t="str">
            <v>CLEAN OWEN LENS L06 300X300X95 CON
MARCO
KIT LED 2 3R2FT 2200Lm 14W 50K/1DD 0 10V</v>
          </cell>
          <cell r="C380" t="str">
            <v>un</v>
          </cell>
          <cell r="D380">
            <v>240250.28999999998</v>
          </cell>
        </row>
        <row r="381">
          <cell r="B381" t="str">
            <v>DELTA LENS L06 1220X140X90 SOBREPONER L
KIT LED 2 1R2FT 2200Lm 14W 30K/1DD 0 10V</v>
          </cell>
          <cell r="C381" t="str">
            <v>un</v>
          </cell>
          <cell r="D381">
            <v>249775.05</v>
          </cell>
        </row>
        <row r="382">
          <cell r="B382" t="str">
            <v>IT 100 AQ LENS E10 1260X120X82 SOBREPONE
KIT LED 2 LPT8 2100Lm 18W 41K</v>
          </cell>
          <cell r="C382" t="str">
            <v>un</v>
          </cell>
          <cell r="D382">
            <v>143937.63999999998</v>
          </cell>
        </row>
        <row r="383">
          <cell r="B383" t="str">
            <v>BALA SATURNO ILTEC LENS 23W 4000K</v>
          </cell>
          <cell r="C383" t="str">
            <v>un</v>
          </cell>
          <cell r="D383">
            <v>158856.66999999998</v>
          </cell>
        </row>
        <row r="384">
          <cell r="B384" t="str">
            <v>BALA SATURNO ILTEC LENS 13W 4000K</v>
          </cell>
          <cell r="C384" t="str">
            <v>un</v>
          </cell>
          <cell r="D384">
            <v>115061.09999999999</v>
          </cell>
        </row>
        <row r="385">
          <cell r="B385" t="str">
            <v>BALA MERCURIO SOC49 72X83XINCRUSTAR
KIT LED 1 BDMR16 4.5W 41K</v>
          </cell>
          <cell r="C385" t="str">
            <v>un</v>
          </cell>
          <cell r="D385">
            <v>30390.219999999998</v>
          </cell>
        </row>
        <row r="386">
          <cell r="B386" t="str">
            <v>REFLECTOR LED LQ-LED/001</v>
          </cell>
          <cell r="C386" t="str">
            <v>un</v>
          </cell>
          <cell r="D386">
            <v>30464</v>
          </cell>
        </row>
        <row r="387">
          <cell r="B387" t="str">
            <v>EMERGENCIA DIANA FLAT LDF3200C 60 E 260x</v>
          </cell>
          <cell r="C387" t="str">
            <v>un</v>
          </cell>
          <cell r="D387">
            <v>127307.39</v>
          </cell>
        </row>
        <row r="388">
          <cell r="B388" t="str">
            <v>DRIVER DE EMERGENCIA ELD07 1DDE8.5W</v>
          </cell>
          <cell r="C388" t="str">
            <v>un</v>
          </cell>
          <cell r="D388">
            <v>266560</v>
          </cell>
        </row>
        <row r="389">
          <cell r="B389" t="str">
            <v>EMERGENCIA SPAZIO 60 E 60x80 INCRUSTAR</v>
          </cell>
          <cell r="C389" t="str">
            <v>un</v>
          </cell>
          <cell r="D389">
            <v>313543.57999999996</v>
          </cell>
        </row>
        <row r="390">
          <cell r="B390" t="str">
            <v>EMERGENCIA SPAZIO LSR 3180 ECP 3W 200lm</v>
          </cell>
          <cell r="C390" t="str">
            <v>un</v>
          </cell>
          <cell r="D390">
            <v>361330.41</v>
          </cell>
        </row>
        <row r="391">
          <cell r="B391" t="str">
            <v>Cable Encauchetado Neg 3x18x0.70M Libre</v>
          </cell>
          <cell r="C391" t="str">
            <v>un</v>
          </cell>
          <cell r="D391">
            <v>6892.48</v>
          </cell>
        </row>
        <row r="392">
          <cell r="B392" t="str">
            <v>HERRAMIENTA</v>
          </cell>
          <cell r="C392">
            <v>0</v>
          </cell>
          <cell r="D392">
            <v>0</v>
          </cell>
        </row>
        <row r="393">
          <cell r="B393" t="str">
            <v>Andamio certificado  sección 1</v>
          </cell>
          <cell r="C393" t="str">
            <v>un</v>
          </cell>
          <cell r="D393">
            <v>24000</v>
          </cell>
        </row>
        <row r="394">
          <cell r="B394" t="str">
            <v>Equipo de trabajo en alturas</v>
          </cell>
          <cell r="C394" t="str">
            <v>un</v>
          </cell>
          <cell r="D394">
            <v>10000</v>
          </cell>
        </row>
        <row r="395">
          <cell r="B395" t="str">
            <v>Herramienta menor</v>
          </cell>
          <cell r="C395" t="str">
            <v>(%)mo</v>
          </cell>
          <cell r="D395">
            <v>4237.1899999999996</v>
          </cell>
        </row>
        <row r="396">
          <cell r="B396" t="str">
            <v>Pulidora 9"</v>
          </cell>
          <cell r="C396" t="str">
            <v>hr</v>
          </cell>
          <cell r="D396">
            <v>5000</v>
          </cell>
        </row>
        <row r="397">
          <cell r="B397" t="str">
            <v>Taladro rotopercutor  1/2"</v>
          </cell>
          <cell r="C397" t="str">
            <v>hr</v>
          </cell>
          <cell r="D397">
            <v>5000</v>
          </cell>
        </row>
        <row r="398">
          <cell r="B398" t="str">
            <v>Marquilladora Panduit</v>
          </cell>
          <cell r="C398" t="str">
            <v>hr</v>
          </cell>
          <cell r="D398">
            <v>10000</v>
          </cell>
        </row>
        <row r="399">
          <cell r="B399" t="str">
            <v>Compactador tipo Canguro. Incluye operador, combustible y transporte.</v>
          </cell>
          <cell r="C399" t="str">
            <v>día</v>
          </cell>
          <cell r="D399">
            <v>124846.97</v>
          </cell>
        </row>
        <row r="400">
          <cell r="B400" t="str">
            <v>Cortadora de ladrillo eléctrica sin disco (alquiler)</v>
          </cell>
          <cell r="C400" t="str">
            <v>día</v>
          </cell>
          <cell r="D400">
            <v>20800</v>
          </cell>
        </row>
        <row r="401">
          <cell r="B401" t="str">
            <v xml:space="preserve">Disco punta de diamante para cortadora 14" </v>
          </cell>
          <cell r="C401" t="str">
            <v>día</v>
          </cell>
          <cell r="D401">
            <v>45831</v>
          </cell>
        </row>
        <row r="402">
          <cell r="B402" t="str">
            <v>Elementos para la soldadura molde, mechero, pinzas.</v>
          </cell>
          <cell r="C402" t="str">
            <v>un</v>
          </cell>
          <cell r="D402">
            <v>6420</v>
          </cell>
        </row>
        <row r="403">
          <cell r="B403" t="str">
            <v>Certificador de red marca JDSU categoria 6A</v>
          </cell>
          <cell r="C403" t="str">
            <v>gl</v>
          </cell>
          <cell r="D403">
            <v>15000</v>
          </cell>
        </row>
        <row r="404">
          <cell r="B404" t="str">
            <v>Retroexcavadora</v>
          </cell>
          <cell r="C404" t="str">
            <v>Hr</v>
          </cell>
          <cell r="D404">
            <v>177000</v>
          </cell>
        </row>
        <row r="405">
          <cell r="B405" t="str">
            <v>Montacargas</v>
          </cell>
          <cell r="C405" t="str">
            <v>hr</v>
          </cell>
          <cell r="D405">
            <v>250000</v>
          </cell>
        </row>
        <row r="406">
          <cell r="B406" t="str">
            <v>MANO DE OBRA Y TRANSPORTE</v>
          </cell>
          <cell r="C406">
            <v>0</v>
          </cell>
          <cell r="D406">
            <v>0</v>
          </cell>
        </row>
        <row r="407">
          <cell r="B407" t="str">
            <v>Cuadrilla Eléctrica 1: 1OfElec + 1Ayraso</v>
          </cell>
          <cell r="C407" t="str">
            <v>jor</v>
          </cell>
          <cell r="D407">
            <v>181065.75</v>
          </cell>
        </row>
        <row r="408">
          <cell r="B408" t="str">
            <v>Ingeniero Electrónico</v>
          </cell>
          <cell r="C408" t="str">
            <v>mes</v>
          </cell>
          <cell r="D408">
            <v>5950000</v>
          </cell>
        </row>
        <row r="409">
          <cell r="B409" t="str">
            <v>Ingeniero Electricista</v>
          </cell>
          <cell r="C409" t="str">
            <v>mes</v>
          </cell>
          <cell r="D409">
            <v>5950000</v>
          </cell>
        </row>
        <row r="410">
          <cell r="B410" t="str">
            <v>Ingeniero de Sistema</v>
          </cell>
          <cell r="C410" t="str">
            <v>mes</v>
          </cell>
          <cell r="D410">
            <v>5950000</v>
          </cell>
        </row>
        <row r="411">
          <cell r="B411" t="str">
            <v>Delineante arquitectónico</v>
          </cell>
          <cell r="C411" t="str">
            <v>mes</v>
          </cell>
          <cell r="D411">
            <v>2550000</v>
          </cell>
        </row>
        <row r="412">
          <cell r="B412" t="str">
            <v>Transporte material eléctrico</v>
          </cell>
          <cell r="C412" t="str">
            <v>un</v>
          </cell>
          <cell r="D412">
            <v>43800</v>
          </cell>
        </row>
        <row r="413">
          <cell r="B413" t="str">
            <v>Transporte trasiego</v>
          </cell>
          <cell r="C413" t="str">
            <v>gl</v>
          </cell>
          <cell r="D413">
            <v>0</v>
          </cell>
        </row>
        <row r="414">
          <cell r="B414">
            <v>0</v>
          </cell>
          <cell r="C414">
            <v>0</v>
          </cell>
          <cell r="D414">
            <v>0</v>
          </cell>
        </row>
        <row r="415">
          <cell r="B415">
            <v>0</v>
          </cell>
          <cell r="C415">
            <v>0</v>
          </cell>
          <cell r="D415">
            <v>0</v>
          </cell>
        </row>
      </sheetData>
      <sheetData sheetId="14" refreshError="1"/>
      <sheetData sheetId="15" refreshError="1"/>
      <sheetData sheetId="16" refreshError="1"/>
      <sheetData sheetId="17" refreshError="1"/>
      <sheetData sheetId="18" refreshError="1"/>
      <sheetData sheetId="19" refreshError="1"/>
      <sheetData sheetId="20">
        <row r="1">
          <cell r="B1" t="str">
            <v>Materiales</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OE"/>
      <sheetName val="INSUMOS"/>
      <sheetName val="APU"/>
      <sheetName val="INSUMOS-A"/>
      <sheetName val="Hoja6"/>
      <sheetName val="Hoja7"/>
      <sheetName val="O.E 1.29 "/>
      <sheetName val="O.E 1.7"/>
      <sheetName val="O.E 1.11"/>
      <sheetName val="O.E 1.41"/>
      <sheetName val="O.E 2.1"/>
      <sheetName val="O.E 2.3"/>
      <sheetName val="O.E 2.6"/>
      <sheetName val="O.E 2.7"/>
      <sheetName val="O.E 2.8"/>
      <sheetName val="O.E 2.9"/>
      <sheetName val="O.E 2.10"/>
      <sheetName val="O.E 2.11"/>
      <sheetName val="O.E 2.15 "/>
      <sheetName val="O.E 6.1"/>
      <sheetName val="O.E 1,10,18"/>
      <sheetName val="1.10.17"/>
    </sheetNames>
    <sheetDataSet>
      <sheetData sheetId="0">
        <row r="2">
          <cell r="A2" t="str">
            <v>Ítem</v>
          </cell>
        </row>
      </sheetData>
      <sheetData sheetId="1"/>
      <sheetData sheetId="2">
        <row r="1">
          <cell r="B1" t="str">
            <v>Materiales</v>
          </cell>
          <cell r="C1" t="str">
            <v>unidad</v>
          </cell>
          <cell r="D1" t="str">
            <v>V/Unitario</v>
          </cell>
        </row>
        <row r="2">
          <cell r="B2" t="str">
            <v>DUCTOS</v>
          </cell>
        </row>
        <row r="3">
          <cell r="B3" t="str">
            <v>Accesorios fijación según norma NSR-10</v>
          </cell>
          <cell r="C3" t="str">
            <v>un</v>
          </cell>
          <cell r="D3">
            <v>4760</v>
          </cell>
        </row>
        <row r="4">
          <cell r="B4" t="str">
            <v>Adaptador EMT 1"</v>
          </cell>
          <cell r="C4" t="str">
            <v>un</v>
          </cell>
          <cell r="D4">
            <v>2124.15</v>
          </cell>
        </row>
        <row r="5">
          <cell r="B5" t="str">
            <v>Adaptador EMT 11/2"</v>
          </cell>
          <cell r="C5" t="str">
            <v>un</v>
          </cell>
          <cell r="D5">
            <v>3681.8599999999997</v>
          </cell>
        </row>
        <row r="6">
          <cell r="B6" t="str">
            <v>Adaptador EMT 11/4"</v>
          </cell>
          <cell r="C6" t="str">
            <v>un</v>
          </cell>
          <cell r="D6">
            <v>3186.2249999999999</v>
          </cell>
        </row>
        <row r="7">
          <cell r="B7" t="str">
            <v>Adaptador EMT 2"</v>
          </cell>
          <cell r="C7" t="str">
            <v>un</v>
          </cell>
          <cell r="D7">
            <v>5168.7649999999994</v>
          </cell>
        </row>
        <row r="8">
          <cell r="B8" t="str">
            <v>Adaptador EMT 3"</v>
          </cell>
          <cell r="C8" t="str">
            <v>un</v>
          </cell>
          <cell r="D8">
            <v>12744.9</v>
          </cell>
        </row>
        <row r="9">
          <cell r="B9" t="str">
            <v>Adaptador EMT 3/4"</v>
          </cell>
          <cell r="C9" t="str">
            <v>un</v>
          </cell>
          <cell r="D9">
            <v>1068.6199999999999</v>
          </cell>
        </row>
        <row r="10">
          <cell r="B10" t="str">
            <v>Adaptador EMT 4"</v>
          </cell>
          <cell r="C10" t="str">
            <v>un</v>
          </cell>
          <cell r="D10">
            <v>14727.439999999999</v>
          </cell>
        </row>
        <row r="11">
          <cell r="B11" t="str">
            <v>Adaptador PVC  3/4". (eléctrico)</v>
          </cell>
          <cell r="C11" t="str">
            <v>un</v>
          </cell>
          <cell r="D11">
            <v>238</v>
          </cell>
        </row>
        <row r="12">
          <cell r="B12" t="str">
            <v>Adaptador PVC  campana 4" tipo DB. (eléctrico)</v>
          </cell>
          <cell r="C12" t="str">
            <v>un</v>
          </cell>
          <cell r="D12">
            <v>5453.7699999999995</v>
          </cell>
        </row>
        <row r="13">
          <cell r="B13" t="str">
            <v>Bandeja tipo escalera con tapa superior e inferior 10x10 cm</v>
          </cell>
          <cell r="C13" t="str">
            <v>tramo</v>
          </cell>
          <cell r="D13">
            <v>115668</v>
          </cell>
        </row>
        <row r="14">
          <cell r="B14" t="str">
            <v>Caja  12x12x5 de sobreponer con tapa lisa calibre 20</v>
          </cell>
          <cell r="C14" t="str">
            <v>un</v>
          </cell>
          <cell r="D14">
            <v>7735</v>
          </cell>
        </row>
        <row r="15">
          <cell r="B15" t="str">
            <v>Caja  2"x4" metálica galvanizada con tapa suplemento.</v>
          </cell>
          <cell r="C15" t="str">
            <v>un</v>
          </cell>
          <cell r="D15">
            <v>3570</v>
          </cell>
        </row>
        <row r="16">
          <cell r="B16" t="str">
            <v>Caja  4"x4" metálica galvanizada con tapa suplemento.</v>
          </cell>
          <cell r="C16" t="str">
            <v>un</v>
          </cell>
          <cell r="D16">
            <v>3570</v>
          </cell>
        </row>
        <row r="17">
          <cell r="B17" t="str">
            <v>Caja  4"x4" PVC con tapa suplemento/tapa lisa.</v>
          </cell>
          <cell r="C17" t="str">
            <v>un</v>
          </cell>
          <cell r="D17">
            <v>2975</v>
          </cell>
        </row>
        <row r="18">
          <cell r="B18" t="str">
            <v>Curva EMT 1"</v>
          </cell>
          <cell r="C18" t="str">
            <v>un</v>
          </cell>
          <cell r="D18">
            <v>3469.4449999999997</v>
          </cell>
        </row>
        <row r="19">
          <cell r="B19" t="str">
            <v>Curva EMT 11/2"</v>
          </cell>
          <cell r="C19" t="str">
            <v>un</v>
          </cell>
          <cell r="D19">
            <v>8709.0149999999994</v>
          </cell>
        </row>
        <row r="20">
          <cell r="B20" t="str">
            <v>Curva EMT 11/4"</v>
          </cell>
          <cell r="C20" t="str">
            <v>un</v>
          </cell>
          <cell r="D20">
            <v>6938.8899999999994</v>
          </cell>
        </row>
        <row r="21">
          <cell r="B21" t="str">
            <v>Curva EMT 2"</v>
          </cell>
          <cell r="C21" t="str">
            <v>un</v>
          </cell>
          <cell r="D21">
            <v>16285.15</v>
          </cell>
        </row>
        <row r="22">
          <cell r="B22" t="str">
            <v>Curva EMT 3"</v>
          </cell>
          <cell r="C22" t="str">
            <v>un</v>
          </cell>
          <cell r="D22">
            <v>65777.845000000001</v>
          </cell>
        </row>
        <row r="23">
          <cell r="B23" t="str">
            <v>Curva EMT 3/4"</v>
          </cell>
          <cell r="C23" t="str">
            <v>un</v>
          </cell>
          <cell r="D23">
            <v>1174.53</v>
          </cell>
        </row>
        <row r="24">
          <cell r="B24" t="str">
            <v>Curva EMT 4"</v>
          </cell>
          <cell r="C24" t="str">
            <v>un</v>
          </cell>
          <cell r="D24">
            <v>88152.224999999991</v>
          </cell>
        </row>
        <row r="25">
          <cell r="B25" t="str">
            <v>Curva pvc 3/4". (eléctrico)</v>
          </cell>
          <cell r="C25" t="str">
            <v>un</v>
          </cell>
          <cell r="D25">
            <v>1309</v>
          </cell>
        </row>
        <row r="26">
          <cell r="B26" t="str">
            <v>Limpiador Removedor PVC x 1/4 de galón.</v>
          </cell>
          <cell r="C26" t="str">
            <v>un</v>
          </cell>
          <cell r="D26">
            <v>44292.99</v>
          </cell>
        </row>
        <row r="27">
          <cell r="B27" t="str">
            <v>Soporte peldaño 14,1</v>
          </cell>
          <cell r="C27" t="str">
            <v>un</v>
          </cell>
          <cell r="D27">
            <v>3656.87</v>
          </cell>
        </row>
        <row r="28">
          <cell r="B28" t="str">
            <v>Soporte peldaño 34,1</v>
          </cell>
          <cell r="C28" t="str">
            <v>un</v>
          </cell>
          <cell r="D28">
            <v>8845.27</v>
          </cell>
        </row>
        <row r="29">
          <cell r="B29" t="str">
            <v>Soporte peldaño 54,1</v>
          </cell>
          <cell r="C29" t="str">
            <v>un</v>
          </cell>
          <cell r="D29">
            <v>14033.67</v>
          </cell>
        </row>
        <row r="30">
          <cell r="B30" t="str">
            <v>Tubería conduit galvanizado pesado IMC de 4"</v>
          </cell>
          <cell r="C30" t="str">
            <v>m</v>
          </cell>
          <cell r="D30">
            <v>108507.76999999999</v>
          </cell>
        </row>
        <row r="31">
          <cell r="B31" t="str">
            <v>Tubería EMT 1"</v>
          </cell>
          <cell r="C31" t="str">
            <v>tubo</v>
          </cell>
          <cell r="D31">
            <v>41096.65</v>
          </cell>
        </row>
        <row r="32">
          <cell r="B32" t="str">
            <v>Tubería EMT 11/2"</v>
          </cell>
          <cell r="C32" t="str">
            <v>tubo</v>
          </cell>
          <cell r="D32">
            <v>71916.459999999992</v>
          </cell>
        </row>
        <row r="33">
          <cell r="B33" t="str">
            <v>Tubería EMT 11/4"</v>
          </cell>
          <cell r="C33" t="str">
            <v>tubo</v>
          </cell>
          <cell r="D33">
            <v>56753.479999999996</v>
          </cell>
        </row>
        <row r="34">
          <cell r="B34" t="str">
            <v>Tubería EMT 2"</v>
          </cell>
          <cell r="C34" t="str">
            <v>tubo</v>
          </cell>
          <cell r="D34">
            <v>74691.539999999994</v>
          </cell>
        </row>
        <row r="35">
          <cell r="B35" t="str">
            <v>Tubería EMT 3"</v>
          </cell>
          <cell r="C35" t="str">
            <v>tubo</v>
          </cell>
          <cell r="D35">
            <v>159435.00999999998</v>
          </cell>
        </row>
        <row r="36">
          <cell r="B36" t="str">
            <v>Tubería EMT 3/4"</v>
          </cell>
          <cell r="C36" t="str">
            <v>m</v>
          </cell>
          <cell r="D36">
            <v>5337.15</v>
          </cell>
        </row>
        <row r="37">
          <cell r="B37" t="str">
            <v>Tubería EMT 4"</v>
          </cell>
          <cell r="C37" t="str">
            <v>Tubo</v>
          </cell>
          <cell r="D37">
            <v>199457.685</v>
          </cell>
        </row>
        <row r="38">
          <cell r="B38" t="str">
            <v>Tubería pvc 3/4"</v>
          </cell>
          <cell r="C38" t="str">
            <v>m</v>
          </cell>
          <cell r="D38">
            <v>1374.45</v>
          </cell>
        </row>
        <row r="39">
          <cell r="B39" t="str">
            <v>Tubería PVC tipo DB   4"</v>
          </cell>
          <cell r="C39" t="str">
            <v>m</v>
          </cell>
          <cell r="D39">
            <v>17130.05</v>
          </cell>
        </row>
        <row r="40">
          <cell r="B40" t="str">
            <v>Unión EMT 1"</v>
          </cell>
          <cell r="C40" t="str">
            <v>un</v>
          </cell>
          <cell r="D40">
            <v>2099.16</v>
          </cell>
        </row>
        <row r="41">
          <cell r="B41" t="str">
            <v>Unión EMT 11/2"</v>
          </cell>
          <cell r="C41" t="str">
            <v>un</v>
          </cell>
          <cell r="D41">
            <v>3984.12</v>
          </cell>
        </row>
        <row r="42">
          <cell r="B42" t="str">
            <v>Unión EMT 11/4"</v>
          </cell>
          <cell r="C42" t="str">
            <v>un</v>
          </cell>
          <cell r="D42">
            <v>3689</v>
          </cell>
        </row>
        <row r="43">
          <cell r="B43" t="str">
            <v>Unión EMT 2"</v>
          </cell>
          <cell r="C43" t="str">
            <v>un</v>
          </cell>
          <cell r="D43">
            <v>8925</v>
          </cell>
        </row>
        <row r="44">
          <cell r="B44" t="str">
            <v>Unión EMT 3"</v>
          </cell>
          <cell r="C44" t="str">
            <v>un</v>
          </cell>
          <cell r="D44">
            <v>11305</v>
          </cell>
        </row>
        <row r="45">
          <cell r="B45" t="str">
            <v>Unión EMT 3/4"</v>
          </cell>
          <cell r="C45" t="str">
            <v>un</v>
          </cell>
          <cell r="D45">
            <v>972.2299999999999</v>
          </cell>
        </row>
        <row r="46">
          <cell r="B46" t="str">
            <v>Unión EMT 4"</v>
          </cell>
          <cell r="C46" t="str">
            <v>un</v>
          </cell>
          <cell r="D46">
            <v>14656.635</v>
          </cell>
        </row>
        <row r="47">
          <cell r="B47" t="str">
            <v>Unión IMC 4"</v>
          </cell>
          <cell r="C47" t="str">
            <v>un</v>
          </cell>
          <cell r="D47">
            <v>31934.84</v>
          </cell>
        </row>
        <row r="48">
          <cell r="B48" t="str">
            <v>Tubería IMC 3/4"</v>
          </cell>
          <cell r="C48" t="str">
            <v>un</v>
          </cell>
          <cell r="D48">
            <v>14299.833333333332</v>
          </cell>
        </row>
        <row r="49">
          <cell r="B49" t="str">
            <v>Curva IMC 3/4"</v>
          </cell>
          <cell r="C49" t="str">
            <v>un</v>
          </cell>
          <cell r="D49">
            <v>6247.5</v>
          </cell>
        </row>
        <row r="50">
          <cell r="B50" t="str">
            <v>Terminal IMC 3/4"</v>
          </cell>
          <cell r="C50" t="str">
            <v>un</v>
          </cell>
          <cell r="D50">
            <v>7140</v>
          </cell>
        </row>
        <row r="51">
          <cell r="B51" t="str">
            <v>Union IMC 3/4"</v>
          </cell>
          <cell r="C51" t="str">
            <v>un</v>
          </cell>
          <cell r="D51">
            <v>2201.5</v>
          </cell>
        </row>
        <row r="52">
          <cell r="B52" t="str">
            <v>PROTECCIONES</v>
          </cell>
          <cell r="D52">
            <v>0</v>
          </cell>
        </row>
        <row r="53">
          <cell r="B53" t="str">
            <v>Breaker industrial 3x100A merlan gerain</v>
          </cell>
          <cell r="C53" t="str">
            <v>un</v>
          </cell>
          <cell r="D53">
            <v>247705.63999999998</v>
          </cell>
        </row>
        <row r="54">
          <cell r="B54" t="str">
            <v>Breaker industrial Merla Gerain 15-60 Amperios</v>
          </cell>
          <cell r="C54" t="str">
            <v>un</v>
          </cell>
          <cell r="D54">
            <v>192482.5</v>
          </cell>
        </row>
        <row r="55">
          <cell r="B55" t="str">
            <v>Breaker monopolar enchufable 20-50Amperios</v>
          </cell>
          <cell r="C55" t="str">
            <v>un</v>
          </cell>
          <cell r="D55">
            <v>11900</v>
          </cell>
        </row>
        <row r="56">
          <cell r="B56" t="str">
            <v>Breaker Industrial ABB Formula 30A Capacidad de Ruptura 25 KA</v>
          </cell>
          <cell r="D56">
            <v>142859.5</v>
          </cell>
        </row>
        <row r="57">
          <cell r="B57" t="str">
            <v>Breaker Industrial ABB Formula 40A Capacidad de Ruptura 25 KA</v>
          </cell>
          <cell r="D57">
            <v>142205</v>
          </cell>
        </row>
        <row r="58">
          <cell r="B58" t="str">
            <v>Breaker Industrial ABB Formula 50A Capacidad de Ruptura 25 KA</v>
          </cell>
          <cell r="D58">
            <v>142859.5</v>
          </cell>
        </row>
        <row r="59">
          <cell r="B59" t="str">
            <v>Breaker Industrial ABB Formula 60A Capacidad de Ruptura 25 KA</v>
          </cell>
          <cell r="D59">
            <v>142859.5</v>
          </cell>
        </row>
        <row r="60">
          <cell r="B60" t="str">
            <v>Breaker Industrial ABB Formula 80A Capacidad de Ruptura 25 KA</v>
          </cell>
          <cell r="D60">
            <v>147857.5</v>
          </cell>
        </row>
        <row r="61">
          <cell r="B61" t="str">
            <v>Breaker Industrial ABB Formula 100A Capacidad de Ruptura 25 KA</v>
          </cell>
          <cell r="D61">
            <v>163565.5</v>
          </cell>
        </row>
        <row r="62">
          <cell r="B62" t="str">
            <v>Breaker Industrial ABB Formula 125A Capacidad de Ruptura 25 KA</v>
          </cell>
          <cell r="D62">
            <v>348253.5</v>
          </cell>
        </row>
        <row r="63">
          <cell r="B63" t="str">
            <v>Breaker Industrial ABB Formula 150A Capacidad de Ruptura 85KA</v>
          </cell>
          <cell r="D63">
            <v>479808</v>
          </cell>
        </row>
        <row r="64">
          <cell r="B64" t="str">
            <v xml:space="preserve">Breaker Industrial ABB Formula 175A Capacidad de Ruptura 50 KA </v>
          </cell>
          <cell r="D64">
            <v>381335.5</v>
          </cell>
        </row>
        <row r="65">
          <cell r="B65" t="str">
            <v>DPS CLASE I+II, 100 KA (10/35) OBO</v>
          </cell>
          <cell r="C65" t="str">
            <v>un</v>
          </cell>
          <cell r="D65">
            <v>6830600</v>
          </cell>
        </row>
        <row r="66">
          <cell r="B66" t="str">
            <v>DPS CLASE 1+II, 3 POLOS+NPE, 150V, 50KA</v>
          </cell>
          <cell r="C66" t="str">
            <v>un</v>
          </cell>
          <cell r="D66">
            <v>2908360</v>
          </cell>
        </row>
        <row r="67">
          <cell r="B67" t="str">
            <v>DPS CLASE II SEGUN IEC 61643-1, 3 POLOS</v>
          </cell>
          <cell r="C67" t="str">
            <v>un</v>
          </cell>
          <cell r="D67">
            <v>1865920</v>
          </cell>
        </row>
        <row r="68">
          <cell r="B68" t="str">
            <v>CONDUCTORES</v>
          </cell>
          <cell r="D68">
            <v>0</v>
          </cell>
        </row>
        <row r="69">
          <cell r="B69" t="str">
            <v>Cable aislado de Al 1/0</v>
          </cell>
          <cell r="C69" t="str">
            <v>m</v>
          </cell>
          <cell r="D69">
            <v>5355</v>
          </cell>
        </row>
        <row r="70">
          <cell r="B70" t="str">
            <v>Cable de cobre N°12 AWG LSHF</v>
          </cell>
          <cell r="C70" t="str">
            <v>ml</v>
          </cell>
          <cell r="D70">
            <v>1826.6499999999999</v>
          </cell>
        </row>
        <row r="71">
          <cell r="B71" t="str">
            <v>Cable desnudo de Cu No. 1/0</v>
          </cell>
          <cell r="C71" t="str">
            <v>m</v>
          </cell>
          <cell r="D71">
            <v>20610.8</v>
          </cell>
        </row>
        <row r="72">
          <cell r="B72" t="str">
            <v>Cable desnudo de Cu No. 2/0</v>
          </cell>
          <cell r="C72" t="str">
            <v>m</v>
          </cell>
          <cell r="D72">
            <v>34759.9</v>
          </cell>
        </row>
        <row r="73">
          <cell r="B73" t="str">
            <v>Cable No 3x18 AWG encauchetado</v>
          </cell>
          <cell r="C73" t="str">
            <v>m</v>
          </cell>
          <cell r="D73">
            <v>4343.5</v>
          </cell>
        </row>
        <row r="74">
          <cell r="B74" t="str">
            <v>Cable No 3x14 AWG encauchetado</v>
          </cell>
          <cell r="C74" t="str">
            <v>m</v>
          </cell>
          <cell r="D74">
            <v>4343.5</v>
          </cell>
        </row>
        <row r="75">
          <cell r="B75" t="str">
            <v>CABLE 4PR F/UTP CAT 6A</v>
          </cell>
          <cell r="C75" t="str">
            <v>m</v>
          </cell>
          <cell r="D75">
            <v>2788.2591073904</v>
          </cell>
        </row>
        <row r="76">
          <cell r="B76" t="str">
            <v>Cable 1/0 AWG XLPE 133% 15 KV</v>
          </cell>
          <cell r="C76" t="str">
            <v>ml</v>
          </cell>
          <cell r="D76">
            <v>30999.5</v>
          </cell>
        </row>
        <row r="77">
          <cell r="B77" t="str">
            <v>CABLE 1/0 AWG ACC AWG MONOPOLAR AISLADO, XLPE/LLDPE, 15KV, 100% NEUTRO CONCÉNTRICO 100% CU</v>
          </cell>
          <cell r="C77" t="str">
            <v>ml</v>
          </cell>
          <cell r="D77">
            <v>23800</v>
          </cell>
        </row>
        <row r="78">
          <cell r="B78" t="str">
            <v>Cable de cobre calibre  No 2/0  AWG THHN/THWN</v>
          </cell>
          <cell r="C78" t="str">
            <v>ml</v>
          </cell>
          <cell r="D78">
            <v>26061</v>
          </cell>
        </row>
        <row r="79">
          <cell r="B79" t="str">
            <v>Cable de cobre calibre  No 4  AWG THHN/THWN</v>
          </cell>
          <cell r="C79" t="str">
            <v>ml</v>
          </cell>
          <cell r="D79">
            <v>8627.5</v>
          </cell>
        </row>
        <row r="80">
          <cell r="B80" t="str">
            <v>Cable de cobre calibre  No 8  AWG THHN/THWN</v>
          </cell>
          <cell r="C80" t="str">
            <v>ml</v>
          </cell>
          <cell r="D80">
            <v>3510.5</v>
          </cell>
        </row>
        <row r="81">
          <cell r="B81" t="str">
            <v>Cable de cobre calibre  No 10  AWG THHN/THWN</v>
          </cell>
          <cell r="C81" t="str">
            <v>ml</v>
          </cell>
          <cell r="D81">
            <v>2439.5</v>
          </cell>
        </row>
        <row r="82">
          <cell r="B82" t="str">
            <v>Conector terminal para cable calibre 500 AWG</v>
          </cell>
          <cell r="C82" t="str">
            <v>un</v>
          </cell>
          <cell r="D82">
            <v>18493.79</v>
          </cell>
        </row>
        <row r="83">
          <cell r="B83" t="str">
            <v>Conector terminal para cable calibre 350 AWG</v>
          </cell>
          <cell r="C83" t="str">
            <v>un</v>
          </cell>
          <cell r="D83">
            <v>18088</v>
          </cell>
        </row>
        <row r="84">
          <cell r="B84" t="str">
            <v>Conector terminal para cable calibre 300 AWG</v>
          </cell>
          <cell r="C84" t="str">
            <v>un</v>
          </cell>
          <cell r="D84">
            <v>17431.12</v>
          </cell>
        </row>
        <row r="85">
          <cell r="B85" t="str">
            <v>Conector terminal para cable calibre 4/0 AWG</v>
          </cell>
          <cell r="C85" t="str">
            <v>un</v>
          </cell>
          <cell r="D85">
            <v>7378</v>
          </cell>
        </row>
        <row r="86">
          <cell r="B86" t="str">
            <v>Conector terminal para cable calibre 2/0 AWG</v>
          </cell>
          <cell r="C86" t="str">
            <v>un</v>
          </cell>
          <cell r="D86">
            <v>6865.11</v>
          </cell>
        </row>
        <row r="87">
          <cell r="B87" t="str">
            <v>Conector terminal para cable calibre 1/0 AWG</v>
          </cell>
          <cell r="C87" t="str">
            <v>un</v>
          </cell>
          <cell r="D87">
            <v>6069</v>
          </cell>
        </row>
        <row r="88">
          <cell r="B88" t="str">
            <v>Conector terminal para cable calibre 2 AWG</v>
          </cell>
          <cell r="C88" t="str">
            <v>un</v>
          </cell>
          <cell r="D88">
            <v>5854.8</v>
          </cell>
        </row>
        <row r="89">
          <cell r="B89" t="str">
            <v>Conector terminal para cable calibre 4 AWG</v>
          </cell>
          <cell r="C89" t="str">
            <v>un</v>
          </cell>
          <cell r="D89">
            <v>4998</v>
          </cell>
        </row>
        <row r="90">
          <cell r="B90" t="str">
            <v>Conector terminal para cable calibre 6 AWG</v>
          </cell>
          <cell r="C90" t="str">
            <v>un</v>
          </cell>
          <cell r="D90">
            <v>4403</v>
          </cell>
        </row>
        <row r="91">
          <cell r="B91" t="str">
            <v>Conector terminal para cable calibre 8 AWG</v>
          </cell>
          <cell r="C91" t="str">
            <v>un</v>
          </cell>
          <cell r="D91">
            <v>3451</v>
          </cell>
        </row>
        <row r="92">
          <cell r="B92" t="str">
            <v>Conector terminal para cable calibre 10 AWG</v>
          </cell>
          <cell r="C92" t="str">
            <v>un</v>
          </cell>
          <cell r="D92">
            <v>5950</v>
          </cell>
        </row>
        <row r="93">
          <cell r="B93" t="str">
            <v>Conector terminal para cable calibre 12 AWG</v>
          </cell>
          <cell r="C93" t="str">
            <v>un</v>
          </cell>
          <cell r="D93">
            <v>1428</v>
          </cell>
        </row>
        <row r="94">
          <cell r="B94" t="str">
            <v>Cable desnudo de Cu No. 8</v>
          </cell>
          <cell r="C94" t="str">
            <v>m</v>
          </cell>
          <cell r="D94">
            <v>4426.8</v>
          </cell>
        </row>
        <row r="95">
          <cell r="B95" t="str">
            <v>Cable Sintox AA8000 90C 600V PE HF LS CT Clibre 6 AWG</v>
          </cell>
          <cell r="C95" t="str">
            <v>ml</v>
          </cell>
          <cell r="D95">
            <v>1914.7099999999998</v>
          </cell>
        </row>
        <row r="96">
          <cell r="B96" t="str">
            <v>Cable Sintox AA8000 90C 600V PE HF LS CT Clibre 4 AWG</v>
          </cell>
          <cell r="C96" t="str">
            <v>ml</v>
          </cell>
          <cell r="D96">
            <v>2520.42</v>
          </cell>
        </row>
        <row r="97">
          <cell r="B97" t="str">
            <v>Cable Sintox AA8000 90C 600V PE HF LS CT Clibre 2 AWG</v>
          </cell>
          <cell r="C97" t="str">
            <v>ml</v>
          </cell>
          <cell r="D97">
            <v>3709.23</v>
          </cell>
        </row>
        <row r="98">
          <cell r="B98" t="str">
            <v>Cable Sintox AA8000 90C 600V PE HF LS CT Clibre 1/0 AWG</v>
          </cell>
          <cell r="C98" t="str">
            <v>ml</v>
          </cell>
          <cell r="D98">
            <v>6019.0199999999995</v>
          </cell>
        </row>
        <row r="99">
          <cell r="B99" t="str">
            <v>Cable Sintox AA8000 90C 600V PE HF LS CT Clibre 2/0 AWG</v>
          </cell>
          <cell r="C99" t="str">
            <v>ml</v>
          </cell>
          <cell r="D99">
            <v>7839.7199999999993</v>
          </cell>
        </row>
        <row r="100">
          <cell r="B100" t="str">
            <v>Cable Sintox AA8000 90C 600V PE HF LS CT Clibre 4/0 AWG</v>
          </cell>
          <cell r="C100" t="str">
            <v>ml</v>
          </cell>
          <cell r="D100">
            <v>9882.9499999999989</v>
          </cell>
        </row>
        <row r="101">
          <cell r="B101" t="str">
            <v>Cable Sintox AA8000 90C 600V PE HF LS CT Clibre 300 AWG</v>
          </cell>
          <cell r="C101" t="str">
            <v>ml</v>
          </cell>
          <cell r="D101">
            <v>14000.349999999999</v>
          </cell>
        </row>
        <row r="102">
          <cell r="B102" t="str">
            <v>Cable Sintox AA8000 90C 600V PE HF LS CT Clibre 500 AWG</v>
          </cell>
          <cell r="C102" t="str">
            <v>ml</v>
          </cell>
          <cell r="D102">
            <v>20859.509999999998</v>
          </cell>
        </row>
        <row r="103">
          <cell r="B103" t="str">
            <v>Cable FPLR 2x16 incendio</v>
          </cell>
          <cell r="C103" t="str">
            <v>m</v>
          </cell>
          <cell r="D103">
            <v>2441.3087999999998</v>
          </cell>
        </row>
        <row r="104">
          <cell r="B104" t="str">
            <v>Cable FPLR 4x18 incendio</v>
          </cell>
          <cell r="C104" t="str">
            <v>m</v>
          </cell>
          <cell r="D104">
            <v>2158.5410000000002</v>
          </cell>
        </row>
        <row r="105">
          <cell r="B105" t="str">
            <v>CABLE AISLANTE 2X16 TIPO CRISTAL</v>
          </cell>
          <cell r="C105" t="str">
            <v>ml</v>
          </cell>
          <cell r="D105">
            <v>1479.4556</v>
          </cell>
        </row>
        <row r="106">
          <cell r="B106" t="str">
            <v>Cable XHHN-2 calibre 12 AWG</v>
          </cell>
          <cell r="C106" t="str">
            <v>ml</v>
          </cell>
          <cell r="D106">
            <v>2499</v>
          </cell>
        </row>
        <row r="107">
          <cell r="B107" t="str">
            <v>OTROS</v>
          </cell>
          <cell r="D107">
            <v>0</v>
          </cell>
        </row>
        <row r="108">
          <cell r="B108" t="str">
            <v>Chazo RL 3/8"</v>
          </cell>
          <cell r="C108" t="str">
            <v>un</v>
          </cell>
          <cell r="D108">
            <v>2534.6999999999998</v>
          </cell>
        </row>
        <row r="109">
          <cell r="B109" t="str">
            <v>Cinta  3M  1700 negra. 18mm x 10m</v>
          </cell>
          <cell r="C109" t="str">
            <v>un</v>
          </cell>
          <cell r="D109">
            <v>3391.5</v>
          </cell>
        </row>
        <row r="110">
          <cell r="B110" t="str">
            <v>Cinta Metálica en Acero Inoxidable de 3/8 . Bajante eléctrico</v>
          </cell>
          <cell r="C110" t="str">
            <v>un</v>
          </cell>
          <cell r="D110">
            <v>1844.5</v>
          </cell>
        </row>
        <row r="111">
          <cell r="B111" t="str">
            <v>Clavija con polo a tierra</v>
          </cell>
          <cell r="C111" t="str">
            <v>un</v>
          </cell>
          <cell r="D111">
            <v>4165</v>
          </cell>
        </row>
        <row r="112">
          <cell r="B112" t="str">
            <v>Clavija con polo a tierra de caucho</v>
          </cell>
          <cell r="C112" t="str">
            <v>un</v>
          </cell>
          <cell r="D112">
            <v>2314.5499999999997</v>
          </cell>
        </row>
        <row r="113">
          <cell r="B113" t="str">
            <v xml:space="preserve">Concreto de 21 Mpa preparado en obra (3000PSI) </v>
          </cell>
          <cell r="C113" t="str">
            <v>m3</v>
          </cell>
          <cell r="D113">
            <v>403866.98379999999</v>
          </cell>
        </row>
        <row r="114">
          <cell r="B114" t="str">
            <v>Conector de empalme.</v>
          </cell>
          <cell r="C114" t="str">
            <v>un</v>
          </cell>
          <cell r="D114">
            <v>1190</v>
          </cell>
        </row>
        <row r="115">
          <cell r="B115" t="str">
            <v>Conector OB 1010</v>
          </cell>
          <cell r="C115" t="str">
            <v>un</v>
          </cell>
          <cell r="D115">
            <v>4456.55</v>
          </cell>
        </row>
        <row r="116">
          <cell r="B116" t="str">
            <v>Dos tapas Tapa de 60 x 80 antifraude  13.2KV(Tapa doble de 60x80)</v>
          </cell>
          <cell r="C116" t="str">
            <v>un</v>
          </cell>
          <cell r="D116">
            <v>238731.84999999998</v>
          </cell>
        </row>
        <row r="117">
          <cell r="B117" t="str">
            <v>Grapa doble ala de 1/2". incluye el chazo y el tornillo</v>
          </cell>
          <cell r="C117" t="str">
            <v>un</v>
          </cell>
          <cell r="D117">
            <v>595</v>
          </cell>
        </row>
        <row r="118">
          <cell r="B118" t="str">
            <v>Grapa doble ala de 3/4". incluye el chazo y el tornillo</v>
          </cell>
          <cell r="C118" t="str">
            <v>un</v>
          </cell>
          <cell r="D118">
            <v>1785</v>
          </cell>
        </row>
        <row r="119">
          <cell r="B119" t="str">
            <v>Marcación térmica o en acrílico para RJ (Tomacorriente)</v>
          </cell>
          <cell r="C119" t="str">
            <v>un</v>
          </cell>
          <cell r="D119">
            <v>1190</v>
          </cell>
        </row>
        <row r="120">
          <cell r="B120" t="str">
            <v>Marco DRYWALL con moldura en aluminio</v>
          </cell>
          <cell r="C120" t="str">
            <v>un</v>
          </cell>
          <cell r="D120">
            <v>17850</v>
          </cell>
        </row>
        <row r="121">
          <cell r="B121" t="str">
            <v>Perno de expansión ref TEA10x070 de 1/2"X 3". Marca mecano o equivalente</v>
          </cell>
          <cell r="C121" t="str">
            <v>un</v>
          </cell>
          <cell r="D121">
            <v>1787.3799999999999</v>
          </cell>
        </row>
        <row r="122">
          <cell r="B122" t="str">
            <v>Pintura identificar tubo eléctrico expuesto.</v>
          </cell>
          <cell r="C122" t="str">
            <v>global</v>
          </cell>
          <cell r="D122">
            <v>595</v>
          </cell>
        </row>
        <row r="123">
          <cell r="B123" t="str">
            <v>Prensaestopa</v>
          </cell>
          <cell r="C123" t="str">
            <v>un</v>
          </cell>
          <cell r="D123">
            <v>1428</v>
          </cell>
        </row>
        <row r="124">
          <cell r="B124" t="str">
            <v>Soldadura CPVC (Unión simple) 1/4</v>
          </cell>
          <cell r="C124" t="str">
            <v>un</v>
          </cell>
          <cell r="D124">
            <v>98495.11</v>
          </cell>
        </row>
        <row r="125">
          <cell r="B125" t="str">
            <v>Tornillo de 1/4" con chazo</v>
          </cell>
          <cell r="C125" t="str">
            <v>un</v>
          </cell>
          <cell r="D125">
            <v>595</v>
          </cell>
        </row>
        <row r="126">
          <cell r="B126" t="str">
            <v>Esparrago galvanizado de 1/4"</v>
          </cell>
          <cell r="C126" t="str">
            <v>Tiro</v>
          </cell>
          <cell r="D126">
            <v>9520</v>
          </cell>
        </row>
        <row r="127">
          <cell r="B127" t="str">
            <v>Sika AnchorFix-1  300 ml</v>
          </cell>
          <cell r="C127" t="str">
            <v>cartucho</v>
          </cell>
          <cell r="D127">
            <v>97963.18</v>
          </cell>
        </row>
        <row r="128">
          <cell r="B128" t="str">
            <v>Amarras plasticas 50 cm</v>
          </cell>
          <cell r="C128" t="str">
            <v>un</v>
          </cell>
          <cell r="D128">
            <v>133.28</v>
          </cell>
        </row>
        <row r="129">
          <cell r="B129" t="str">
            <v>Cinta 27 3M  1700 negra. 18mm x 10m</v>
          </cell>
          <cell r="C129" t="str">
            <v>un</v>
          </cell>
          <cell r="D129">
            <v>16394.63</v>
          </cell>
        </row>
        <row r="130">
          <cell r="B130" t="str">
            <v>Tuerca galvanizada 1/4" con arandela</v>
          </cell>
          <cell r="C130" t="str">
            <v>un</v>
          </cell>
          <cell r="D130">
            <v>224.91</v>
          </cell>
        </row>
        <row r="131">
          <cell r="B131" t="str">
            <v>Separador para dos ductos de 4"</v>
          </cell>
          <cell r="C131" t="str">
            <v>un</v>
          </cell>
          <cell r="D131">
            <v>11900</v>
          </cell>
        </row>
        <row r="132">
          <cell r="B132" t="str">
            <v>Banda plástica PVC Norma RS05-010</v>
          </cell>
          <cell r="C132" t="str">
            <v>m</v>
          </cell>
          <cell r="D132">
            <v>1190</v>
          </cell>
        </row>
        <row r="133">
          <cell r="B133" t="str">
            <v>UPS Marca Legrand Modelo Keor T Trifásica 60kVA  con autonomía de 7 minutos a plena carga.</v>
          </cell>
          <cell r="C133" t="str">
            <v>un</v>
          </cell>
          <cell r="D133">
            <v>130522045.28999999</v>
          </cell>
        </row>
        <row r="134">
          <cell r="B134" t="str">
            <v>Supresor contra sobre tensiones transitorias de 160 kA, trifasico, 4 hilos + tierra, clase B, C</v>
          </cell>
          <cell r="C134" t="str">
            <v>un</v>
          </cell>
          <cell r="D134">
            <v>4670730.959999999</v>
          </cell>
        </row>
        <row r="135">
          <cell r="B135" t="str">
            <v>Chapeta para aterrizaje de bandejas</v>
          </cell>
          <cell r="C135" t="str">
            <v>un</v>
          </cell>
          <cell r="D135">
            <v>4046</v>
          </cell>
        </row>
        <row r="136">
          <cell r="B136" t="str">
            <v>Soldadura Exotérmica 110 gr</v>
          </cell>
          <cell r="C136" t="str">
            <v>Un</v>
          </cell>
          <cell r="D136">
            <v>26275.199999999997</v>
          </cell>
        </row>
        <row r="137">
          <cell r="B137" t="str">
            <v>Varilla de cobre 5/8"x2,4m</v>
          </cell>
          <cell r="C137" t="str">
            <v>Un</v>
          </cell>
          <cell r="D137">
            <v>209451.9</v>
          </cell>
        </row>
        <row r="138">
          <cell r="B138" t="str">
            <v>TABLEROS</v>
          </cell>
          <cell r="D138">
            <v>0</v>
          </cell>
        </row>
        <row r="139">
          <cell r="B139" t="str">
            <v>TABLERO GENERAL 440V SEGÚN DIAGRAMA UNIFILAR</v>
          </cell>
          <cell r="C139" t="str">
            <v>gl</v>
          </cell>
          <cell r="D139">
            <v>15251040</v>
          </cell>
        </row>
        <row r="140">
          <cell r="B140" t="str">
            <v>ML GENERAL RED VITAL  DIAGRAMA UNIFILAR</v>
          </cell>
          <cell r="C140" t="str">
            <v>gl</v>
          </cell>
          <cell r="D140">
            <v>10079300</v>
          </cell>
        </row>
        <row r="141">
          <cell r="B141" t="str">
            <v>ML GENERAL RED REGULADA DIAGRAMA UNIFILAR</v>
          </cell>
          <cell r="C141" t="str">
            <v>gl</v>
          </cell>
          <cell r="D141">
            <v>12412890</v>
          </cell>
        </row>
        <row r="142">
          <cell r="B142" t="str">
            <v>TRANSFERENCIA RED CRITICA 160A DIAGRAMA UNIFILAR</v>
          </cell>
          <cell r="C142" t="str">
            <v>gl</v>
          </cell>
          <cell r="D142">
            <v>10393460</v>
          </cell>
        </row>
        <row r="143">
          <cell r="B143" t="str">
            <v>TRANSFERENCIA BCI 150A DIAGRAMA UNIFILAR</v>
          </cell>
          <cell r="C143" t="str">
            <v>gl</v>
          </cell>
          <cell r="D143">
            <v>10393460</v>
          </cell>
        </row>
        <row r="144">
          <cell r="B144" t="str">
            <v>TRANSFERENCIA RED REGULADA 150A DIAGRAMA UNIFILAR</v>
          </cell>
          <cell r="C144" t="str">
            <v>gl</v>
          </cell>
          <cell r="D144">
            <v>10393460</v>
          </cell>
        </row>
        <row r="145">
          <cell r="B145" t="str">
            <v>TRANSFERENCIA GENERAL 300A DIAGRAMA UNIFILAR</v>
          </cell>
          <cell r="C145" t="str">
            <v>gl</v>
          </cell>
          <cell r="D145">
            <v>15458100</v>
          </cell>
        </row>
        <row r="146">
          <cell r="B146" t="str">
            <v>ML GENERAL RAMAL CRITICO  DIAGRAMA UNIFILAR</v>
          </cell>
          <cell r="C146" t="str">
            <v>gl</v>
          </cell>
          <cell r="D146">
            <v>10393460</v>
          </cell>
        </row>
        <row r="147">
          <cell r="B147" t="str">
            <v>ML PLANTA ELECTRICA DIAGRAMA UNIFILAR</v>
          </cell>
          <cell r="C147" t="str">
            <v>gl</v>
          </cell>
          <cell r="D147">
            <v>8523851</v>
          </cell>
        </row>
        <row r="148">
          <cell r="B148" t="str">
            <v>ML GENERAL RED NORMAL  DIAGRAMA UNIFILAR</v>
          </cell>
          <cell r="C148" t="str">
            <v>gl</v>
          </cell>
          <cell r="D148">
            <v>16986060</v>
          </cell>
        </row>
        <row r="149">
          <cell r="B149" t="str">
            <v>ML GENERAL SISTEMA DE EQUIPOS SEGÚN DIAGRAMA UNIFILAR</v>
          </cell>
          <cell r="C149" t="str">
            <v>gl</v>
          </cell>
          <cell r="D149">
            <v>14715540</v>
          </cell>
        </row>
        <row r="150">
          <cell r="B150" t="str">
            <v>ML GENERAL NO ESCENCIAL DIAGRAMA UNIFILAR</v>
          </cell>
          <cell r="C150" t="str">
            <v>gl</v>
          </cell>
          <cell r="D150">
            <v>10626700</v>
          </cell>
        </row>
        <row r="151">
          <cell r="B151" t="str">
            <v>Sistema de potencia aislado 7,5 kVA ,con transformador de uso hospitalario,  8 circuitos de 2 polos 20A de 10kAIC,  monitor de aislamiento de linea, alarma visual y audible</v>
          </cell>
          <cell r="C151" t="str">
            <v>gl</v>
          </cell>
          <cell r="D151">
            <v>24624679.52</v>
          </cell>
        </row>
        <row r="152">
          <cell r="B152" t="str">
            <v>Tablero Trifásico con Puerta y Espacio para Totalizador de 12 Circuitos con Barraje de 225A-Barra Neutro-Barra Tierra-Chapa Plástica</v>
          </cell>
          <cell r="C152" t="str">
            <v>un</v>
          </cell>
          <cell r="D152">
            <v>279235.88</v>
          </cell>
        </row>
        <row r="153">
          <cell r="B153" t="str">
            <v>Tablero Trifásico con Puerta y Espacio para Totalizador de 36 Circuitos con Barraje de 225A-Barra Neutro-Barra Tierra-Chapa Plástica</v>
          </cell>
          <cell r="C153" t="str">
            <v>un</v>
          </cell>
          <cell r="D153">
            <v>492833.74</v>
          </cell>
        </row>
        <row r="154">
          <cell r="B154" t="str">
            <v>Tablero Trifásico con Puerta y Espacio para Totalizador de 42 Circuitos con Barraje de 225A-Barra Neutro-Barra Tierra-Chapa Plástica</v>
          </cell>
          <cell r="C154" t="str">
            <v>un</v>
          </cell>
          <cell r="D154">
            <v>618357.31999999995</v>
          </cell>
        </row>
        <row r="155">
          <cell r="B155" t="str">
            <v>TRANFORMADORES Y CELDAS</v>
          </cell>
          <cell r="D155">
            <v>0</v>
          </cell>
        </row>
        <row r="156">
          <cell r="B156" t="str">
            <v>Transformador seco con clase de aislamiento tipo F 500 KVA 13200-208V</v>
          </cell>
          <cell r="C156" t="str">
            <v>un</v>
          </cell>
          <cell r="D156">
            <v>52796164.75</v>
          </cell>
        </row>
        <row r="157">
          <cell r="B157" t="str">
            <v>Descargador de Tensión serie 15</v>
          </cell>
          <cell r="C157" t="str">
            <v>un</v>
          </cell>
          <cell r="D157">
            <v>204204</v>
          </cell>
        </row>
        <row r="158">
          <cell r="B158" t="str">
            <v xml:space="preserve">Transformador seco con clase de aislamiento tipo F  150 KVA 13200-208V </v>
          </cell>
          <cell r="C158" t="str">
            <v>un</v>
          </cell>
          <cell r="D158">
            <v>29869000</v>
          </cell>
        </row>
        <row r="159">
          <cell r="B159" t="str">
            <v xml:space="preserve">Transformador seco con clase de aislamiento tipo F  225 KVA 13200-208V </v>
          </cell>
          <cell r="C159" t="str">
            <v>un</v>
          </cell>
          <cell r="D159">
            <v>37819747</v>
          </cell>
        </row>
        <row r="160">
          <cell r="B160" t="str">
            <v xml:space="preserve">Transformador seco con clase de aislamiento tipo F  300 KVA 13200-208V </v>
          </cell>
          <cell r="C160" t="str">
            <v>un</v>
          </cell>
          <cell r="D160">
            <v>42579747</v>
          </cell>
        </row>
        <row r="161">
          <cell r="B161" t="str">
            <v>Transformador seco con clase de aislamiento tipo F  630 KVA 13200-208V</v>
          </cell>
          <cell r="C161" t="str">
            <v>un</v>
          </cell>
          <cell r="D161">
            <v>57683166.309999995</v>
          </cell>
        </row>
        <row r="162">
          <cell r="B162" t="str">
            <v>Celda para transformador seco hasta 225 kVA - 15 kV</v>
          </cell>
          <cell r="C162" t="str">
            <v>un</v>
          </cell>
          <cell r="D162">
            <v>7062650</v>
          </cell>
        </row>
        <row r="163">
          <cell r="B163" t="str">
            <v>Celda para transformador seco hasta 150 kVA - 15 kV</v>
          </cell>
          <cell r="C163" t="str">
            <v>un</v>
          </cell>
          <cell r="D163">
            <v>7062650</v>
          </cell>
        </row>
        <row r="164">
          <cell r="B164" t="str">
            <v>Celda para transformador seco hasta 300 kVA - 15 kV</v>
          </cell>
          <cell r="C164" t="str">
            <v>un</v>
          </cell>
          <cell r="D164">
            <v>7657650</v>
          </cell>
        </row>
        <row r="165">
          <cell r="B165" t="str">
            <v>Celda para transformador seco hasta 500 kVA - 15 kV</v>
          </cell>
          <cell r="C165" t="str">
            <v>un</v>
          </cell>
          <cell r="D165">
            <v>7463680</v>
          </cell>
        </row>
        <row r="166">
          <cell r="B166" t="str">
            <v>Celda para transformador seco hasta 630 kVA - 15 kV</v>
          </cell>
          <cell r="C166" t="str">
            <v>un</v>
          </cell>
          <cell r="D166">
            <v>7595770</v>
          </cell>
        </row>
        <row r="167">
          <cell r="B167" t="str">
            <v>Unidad elevadora de cables 500mm 16kA 630A 24kV</v>
          </cell>
          <cell r="C167" t="str">
            <v>un</v>
          </cell>
          <cell r="D167">
            <v>2719150</v>
          </cell>
        </row>
        <row r="168">
          <cell r="B168" t="str">
            <v>Desconector de 630A en SF6 equipado con mecanismo de operacióńn por energíáa almacenada independiente del operador unidad combinacióńn desconector por switch- fusible (Incluye fusibles)</v>
          </cell>
          <cell r="C168" t="str">
            <v>un</v>
          </cell>
          <cell r="D168">
            <v>22845620</v>
          </cell>
        </row>
        <row r="169">
          <cell r="B169" t="str">
            <v>Unidad de medición (Incluye equipos de medida - Excepto medidor) 16kA 630A 24kV,  según proyecto aprobado EPM</v>
          </cell>
          <cell r="C169" t="str">
            <v>un</v>
          </cell>
          <cell r="D169">
            <v>25075680</v>
          </cell>
        </row>
        <row r="170">
          <cell r="B170" t="str">
            <v>Terminal premoldeado 15 kV  tipo interior para  1/0</v>
          </cell>
          <cell r="C170" t="str">
            <v>juego</v>
          </cell>
          <cell r="D170">
            <v>273700</v>
          </cell>
        </row>
        <row r="171">
          <cell r="B171" t="str">
            <v>Terminal premoldeado 15 kV  tipo exterior para  1/0</v>
          </cell>
          <cell r="C171" t="str">
            <v>juego</v>
          </cell>
          <cell r="D171">
            <v>273700</v>
          </cell>
        </row>
        <row r="172">
          <cell r="B172" t="str">
            <v>ZÓCALOS DE ELEVACIÓN PARA CELDAS QM</v>
          </cell>
          <cell r="C172" t="str">
            <v>un</v>
          </cell>
          <cell r="D172">
            <v>711620</v>
          </cell>
        </row>
        <row r="173">
          <cell r="B173" t="str">
            <v>ZÓCALOS DE ELEVACIÓN PARA CELDAS QM</v>
          </cell>
          <cell r="C173" t="str">
            <v>un</v>
          </cell>
          <cell r="D173">
            <v>2368100</v>
          </cell>
        </row>
        <row r="174">
          <cell r="B174" t="str">
            <v>SEGURIDAD</v>
          </cell>
          <cell r="D174">
            <v>0</v>
          </cell>
        </row>
        <row r="175">
          <cell r="B175" t="str">
            <v>Bala IP 2 Megapixel / 50 mts IR EXIR / Exterior IP67 / WDR / PoE+ / Audio y Alarmas / Lente Mot. 2.8 a 12 mm / Videoanaliticos Integrados</v>
          </cell>
          <cell r="C175" t="str">
            <v>un</v>
          </cell>
          <cell r="D175">
            <v>758168.77779999992</v>
          </cell>
        </row>
        <row r="176">
          <cell r="B176" t="str">
            <v>Domo IP 2 Megapixel / Lente Mot. 2.8 a 12 mm / 30 mts IR EXIR / Exterior IP67 / IK10 / Audio y Alarmas / PoE / WDR 120 dB / Videoanaliticos Integrados</v>
          </cell>
          <cell r="C176" t="str">
            <v>un</v>
          </cell>
          <cell r="D176">
            <v>403242.97159999993</v>
          </cell>
        </row>
        <row r="177">
          <cell r="B177" t="str">
            <v xml:space="preserve">
PTZ IP 2 Megapixel / 36X Zoom / 200 mts IR / AutoSeguimiento / / WDR / Hi-PoE / EIS / Detección de Rostros / Exterior IP66 / IK10</v>
          </cell>
          <cell r="C177" t="str">
            <v>un</v>
          </cell>
          <cell r="D177">
            <v>2177733.5579999997</v>
          </cell>
        </row>
        <row r="178">
          <cell r="B178" t="str">
            <v>Inyector Super Hi-PoE / 56 Vcd / 60 Watts / Para Domos HIKVISION PTZ / IP (-AE) / Soporta 802.3 af / at</v>
          </cell>
          <cell r="C178" t="str">
            <v>un</v>
          </cell>
          <cell r="D178">
            <v>1249231.7739999997</v>
          </cell>
        </row>
        <row r="179">
          <cell r="B179" t="str">
            <v>Red Teclado con visualización táctil LCD, decodificación de joystick de 3 ejes, 1080p, 12 VDC</v>
          </cell>
          <cell r="C179" t="str">
            <v>un</v>
          </cell>
          <cell r="D179">
            <v>1249231.7739999997</v>
          </cell>
        </row>
        <row r="180">
          <cell r="B180" t="str">
            <v>NVR 12 Megapixel (4K) / 64 canales IP / 8 Bahías de Disco Duro / 2 Puertos de Red / Soporta RAID con Hot Swap / HDMI en 4K / Soporta POS</v>
          </cell>
          <cell r="C180" t="str">
            <v>un</v>
          </cell>
          <cell r="D180">
            <v>12107303.307400001</v>
          </cell>
        </row>
        <row r="181">
          <cell r="B181" t="str">
            <v>Disco duro WD de 8TB / 5400RPM / Optimizado para Videovigilancia</v>
          </cell>
          <cell r="C181" t="str">
            <v>un</v>
          </cell>
          <cell r="D181">
            <v>1264368.3836000001</v>
          </cell>
        </row>
        <row r="182">
          <cell r="B182" t="str">
            <v>Paquete base del software HikCentral, con licencia para 64 cámaras (ampliable hasta 3.000 cámaras).</v>
          </cell>
          <cell r="C182" t="str">
            <v>un</v>
          </cell>
          <cell r="D182">
            <v>15359643.8506</v>
          </cell>
        </row>
        <row r="183">
          <cell r="B183" t="str">
            <v>HikCentral-VSS-1Camera</v>
          </cell>
          <cell r="C183" t="str">
            <v>un</v>
          </cell>
          <cell r="D183">
            <v>64515.183599999997</v>
          </cell>
        </row>
        <row r="184">
          <cell r="B184" t="str">
            <v>Monitor profesional de 43” LED. Incluir Soporte de pared y cable HDMI 5 metros</v>
          </cell>
          <cell r="C184" t="str">
            <v>un</v>
          </cell>
          <cell r="D184">
            <v>4245495.9554000003</v>
          </cell>
        </row>
        <row r="185">
          <cell r="B185" t="str">
            <v>Workstation con 4 salidas hdmi-tarjeta graficadora</v>
          </cell>
          <cell r="C185" t="str">
            <v>un</v>
          </cell>
          <cell r="D185">
            <v>1249231.7739999997</v>
          </cell>
        </row>
        <row r="186">
          <cell r="B186" t="str">
            <v>Servidor HPE ProLiant DL380 Gen10, Intel Xeon 3106 1.70GHz, 16GB DDR4, max. 197.68TB, 3.5", SATA, Rack (2U) - Debe incluir licencias de sistemas operativos. Fuentes de respaldo, extención de garantia 3 años</v>
          </cell>
          <cell r="C186" t="str">
            <v>un</v>
          </cell>
          <cell r="D186">
            <v>29852025.244999997</v>
          </cell>
        </row>
        <row r="187">
          <cell r="B187" t="str">
            <v>CONTROL DE ACCESO</v>
          </cell>
          <cell r="D187">
            <v>0</v>
          </cell>
        </row>
        <row r="188">
          <cell r="B188" t="str">
            <v>Controlador de Acceso / 4 Puerta / 8 Lectores Huella y Tarjeta / Integración con Video / 100,000 Tarjetas / Incluye Gabinete y Fuente de Alimentación 12VCD/8A / Soporta batería de respaldo</v>
          </cell>
          <cell r="C188" t="str">
            <v>un</v>
          </cell>
          <cell r="D188">
            <v>2638396.4690999999</v>
          </cell>
        </row>
        <row r="189">
          <cell r="B189" t="str">
            <v>Controlador de Acceso / 2 Puerta / 8 Lectores Huella y Tarjeta / Integración con Video / 100,000 Tarjetas / Incluye Gabinete y Fuente de Alimentación 12VCD/8A / Soporta batería de respaldo</v>
          </cell>
          <cell r="C189" t="str">
            <v>un</v>
          </cell>
          <cell r="D189">
            <v>2206572.5178</v>
          </cell>
        </row>
        <row r="190">
          <cell r="B190" t="str">
            <v>Bateria 12v 7ah</v>
          </cell>
          <cell r="C190" t="str">
            <v>un</v>
          </cell>
          <cell r="D190">
            <v>80246.138699999996</v>
          </cell>
        </row>
        <row r="191">
          <cell r="B191" t="str">
            <v>Lector de tarjetas em / sup wiegand / ip65</v>
          </cell>
          <cell r="C191" t="str">
            <v>un</v>
          </cell>
          <cell r="D191">
            <v>261264.53569999995</v>
          </cell>
        </row>
        <row r="192">
          <cell r="B192" t="str">
            <v>Boton no-touch para salida aluminio</v>
          </cell>
          <cell r="C192" t="str">
            <v>un</v>
          </cell>
          <cell r="D192">
            <v>142874.9105</v>
          </cell>
        </row>
        <row r="193">
          <cell r="B193" t="str">
            <v xml:space="preserve">
Electroiman 1 puerta 300 kg estatus puerta 12-24vdc
</v>
          </cell>
          <cell r="C193" t="str">
            <v>un</v>
          </cell>
          <cell r="D193">
            <v>1036401.3569</v>
          </cell>
        </row>
        <row r="194">
          <cell r="B194" t="str">
            <v xml:space="preserve">  
Fuente de poder ALTRONIX de 12/24 Vcd @ 6 Amper, con capacidad de respaldo, 1 salida, con voltaje de entrada de 115 Vca</v>
          </cell>
          <cell r="C194" t="str">
            <v>un</v>
          </cell>
          <cell r="D194">
            <v>1706438.9013</v>
          </cell>
        </row>
        <row r="195">
          <cell r="B195" t="str">
            <v>Estación enroladora de tarjetas para IVMS4200 / Facilita el alta de las tarjetas al software / DOBLE TECNOLOGIA Soporta tarjetas MIFARE y Proximidad EM</v>
          </cell>
          <cell r="C195" t="str">
            <v>un</v>
          </cell>
          <cell r="D195">
            <v>2353086.6387</v>
          </cell>
        </row>
        <row r="196">
          <cell r="B196" t="str">
            <v>Tarjeta MIFARE® de 1Kb / Frecuencia 13.56 Mhz</v>
          </cell>
          <cell r="C196" t="str">
            <v>un</v>
          </cell>
          <cell r="D196">
            <v>10987.27</v>
          </cell>
        </row>
        <row r="197">
          <cell r="B197" t="str">
            <v xml:space="preserve">Licencia hikcentral control acceso modulo 2 puertas </v>
          </cell>
          <cell r="C197" t="str">
            <v>un</v>
          </cell>
          <cell r="D197">
            <v>743977.37329999986</v>
          </cell>
        </row>
        <row r="198">
          <cell r="B198" t="str">
            <v>Licencia hikcentral control acceso modulo 1 puerta</v>
          </cell>
          <cell r="C198" t="str">
            <v>un</v>
          </cell>
          <cell r="D198">
            <v>371271.43199999997</v>
          </cell>
        </row>
        <row r="199">
          <cell r="B199" t="str">
            <v>Licencia hikcentral reporte asistencia</v>
          </cell>
          <cell r="C199" t="str">
            <v>un</v>
          </cell>
          <cell r="D199">
            <v>4418951.212199999</v>
          </cell>
        </row>
        <row r="200">
          <cell r="B200" t="str">
            <v>Terminal de reconocimiento facial + huella + tarjeta (3000) rostros</v>
          </cell>
          <cell r="C200" t="str">
            <v>un</v>
          </cell>
          <cell r="D200">
            <v>2497540.1675</v>
          </cell>
        </row>
        <row r="201">
          <cell r="B201" t="str">
            <v>ALARMA</v>
          </cell>
          <cell r="D201">
            <v>0</v>
          </cell>
        </row>
        <row r="202">
          <cell r="B202" t="str">
            <v>Boton de panico</v>
          </cell>
          <cell r="C202" t="str">
            <v>un</v>
          </cell>
          <cell r="D202">
            <v>99127</v>
          </cell>
        </row>
        <row r="203">
          <cell r="B203" t="str">
            <v>Sensor de movimiento</v>
          </cell>
          <cell r="C203" t="str">
            <v>un</v>
          </cell>
          <cell r="D203">
            <v>49563.5</v>
          </cell>
        </row>
        <row r="204">
          <cell r="B204" t="str">
            <v>Magnetico liviano</v>
          </cell>
          <cell r="C204" t="str">
            <v>un</v>
          </cell>
          <cell r="D204">
            <v>8260.1112999999987</v>
          </cell>
        </row>
        <row r="205">
          <cell r="B205" t="str">
            <v>Magnetico Pesado</v>
          </cell>
          <cell r="C205" t="str">
            <v>un</v>
          </cell>
          <cell r="D205">
            <v>82605.361300000004</v>
          </cell>
        </row>
        <row r="206">
          <cell r="B206" t="str">
            <v xml:space="preserve">Panel de intrusión 128 Zonas </v>
          </cell>
          <cell r="C206" t="str">
            <v>un</v>
          </cell>
          <cell r="D206">
            <v>1346474.6113</v>
          </cell>
        </row>
        <row r="207">
          <cell r="B207" t="str">
            <v xml:space="preserve">Panel de intrusión de 64 zonas </v>
          </cell>
          <cell r="C207" t="str">
            <v>un</v>
          </cell>
          <cell r="D207">
            <v>902.09139999999991</v>
          </cell>
        </row>
        <row r="208">
          <cell r="B208" t="str">
            <v>Expansora de 8 Zonas</v>
          </cell>
          <cell r="C208" t="str">
            <v>un</v>
          </cell>
          <cell r="D208">
            <v>165212.13869999998</v>
          </cell>
        </row>
        <row r="209">
          <cell r="B209" t="str">
            <v>Teclado lcd alfanumérico compatible con Panel ofertado</v>
          </cell>
          <cell r="C209" t="str">
            <v>un</v>
          </cell>
          <cell r="D209">
            <v>536938.38870000001</v>
          </cell>
        </row>
        <row r="210">
          <cell r="B210" t="str">
            <v>Sirena 15 Wattios</v>
          </cell>
          <cell r="C210" t="str">
            <v>un</v>
          </cell>
          <cell r="D210">
            <v>165212.13869999998</v>
          </cell>
        </row>
        <row r="211">
          <cell r="B211" t="str">
            <v>Kit fuente con gabinete y baterias 12v 7ah-transformador 16.5 vac-40va</v>
          </cell>
          <cell r="C211" t="str">
            <v>un</v>
          </cell>
          <cell r="D211">
            <v>371726.25</v>
          </cell>
        </row>
        <row r="212">
          <cell r="B212" t="str">
            <v>Comunicador de Alarmas IP</v>
          </cell>
          <cell r="C212" t="str">
            <v>un</v>
          </cell>
          <cell r="D212">
            <v>702149.11129999999</v>
          </cell>
        </row>
        <row r="213">
          <cell r="B213" t="str">
            <v>Modulo transceptor 915mhz powerg, funcion de host,compatible c/hs2032/2064/2128</v>
          </cell>
          <cell r="C213" t="str">
            <v>un</v>
          </cell>
          <cell r="D213">
            <v>561720.13870000001</v>
          </cell>
        </row>
        <row r="214">
          <cell r="B214" t="str">
            <v>Repetidor Inalambrico</v>
          </cell>
          <cell r="C214" t="str">
            <v>un</v>
          </cell>
          <cell r="D214">
            <v>660847.13869999989</v>
          </cell>
        </row>
        <row r="215">
          <cell r="B215" t="str">
            <v>CABLEADO ESTRUCTURADO</v>
          </cell>
          <cell r="D215">
            <v>0</v>
          </cell>
        </row>
        <row r="216">
          <cell r="B216" t="str">
            <v>Placa de Pared Vertical MAX de 2 Puertos, Blanco</v>
          </cell>
          <cell r="C216" t="str">
            <v>un</v>
          </cell>
          <cell r="D216">
            <v>11121.716200000001</v>
          </cell>
        </row>
        <row r="217">
          <cell r="B217" t="str">
            <v>Tapa Ciega para Faceplate</v>
          </cell>
          <cell r="C217" t="str">
            <v>un</v>
          </cell>
          <cell r="D217">
            <v>17813.2052</v>
          </cell>
        </row>
        <row r="218">
          <cell r="B218" t="str">
            <v xml:space="preserve">Jack 6A F/UTP </v>
          </cell>
          <cell r="C218" t="str">
            <v>un</v>
          </cell>
          <cell r="D218">
            <v>26765.955999999995</v>
          </cell>
        </row>
        <row r="219">
          <cell r="B219" t="str">
            <v>Patch Cord 6A FUTP-2 Metros</v>
          </cell>
          <cell r="C219" t="str">
            <v>un</v>
          </cell>
          <cell r="D219">
            <v>56854.582399999999</v>
          </cell>
        </row>
        <row r="220">
          <cell r="B220" t="str">
            <v>Plug CAT 6A</v>
          </cell>
          <cell r="C220" t="str">
            <v>un</v>
          </cell>
          <cell r="D220">
            <v>66776.445399999997</v>
          </cell>
        </row>
        <row r="221">
          <cell r="B221" t="str">
            <v>Jack 6A F/UTP- para Herrajes</v>
          </cell>
          <cell r="C221" t="str">
            <v>un</v>
          </cell>
          <cell r="D221">
            <v>26765.955999999995</v>
          </cell>
        </row>
        <row r="222">
          <cell r="B222" t="str">
            <v>Patch Cord 6A FUTP-1 Metros</v>
          </cell>
          <cell r="C222" t="str">
            <v>un</v>
          </cell>
          <cell r="D222">
            <v>41256.4908</v>
          </cell>
        </row>
        <row r="223">
          <cell r="B223" t="str">
            <v>Herrajes de 24 Puertos</v>
          </cell>
          <cell r="C223" t="str">
            <v>un</v>
          </cell>
          <cell r="D223">
            <v>196683.62839999999</v>
          </cell>
        </row>
        <row r="224">
          <cell r="B224" t="str">
            <v>Organizador 2U</v>
          </cell>
          <cell r="C224" t="str">
            <v>un</v>
          </cell>
          <cell r="D224">
            <v>185838.8014</v>
          </cell>
        </row>
        <row r="225">
          <cell r="B225" t="str">
            <v>Rack de pared 12U</v>
          </cell>
          <cell r="C225" t="str">
            <v>un</v>
          </cell>
          <cell r="D225">
            <v>4397785.0153999999</v>
          </cell>
        </row>
        <row r="226">
          <cell r="B226" t="str">
            <v>Rack cerrado para servidores</v>
          </cell>
          <cell r="C226" t="str">
            <v>un</v>
          </cell>
          <cell r="D226">
            <v>0</v>
          </cell>
        </row>
        <row r="227">
          <cell r="B227" t="str">
            <v>Rack Abierto 45U: Deben incluir Organizadores Verticales</v>
          </cell>
          <cell r="C227" t="str">
            <v>un</v>
          </cell>
          <cell r="D227">
            <v>802978.67999999993</v>
          </cell>
        </row>
        <row r="228">
          <cell r="B228" t="str">
            <v>PDU HORZ 5-15P 24X5-15R 120V/</v>
          </cell>
          <cell r="C228" t="str">
            <v>un</v>
          </cell>
          <cell r="D228">
            <v>389859.99359999999</v>
          </cell>
        </row>
        <row r="229">
          <cell r="B229" t="str">
            <v>Puesta a tierra Racks</v>
          </cell>
          <cell r="C229" t="str">
            <v>un</v>
          </cell>
          <cell r="D229">
            <v>623692.92299999995</v>
          </cell>
        </row>
        <row r="230">
          <cell r="B230" t="str">
            <v>Bandeja F.O. 4RMS 12 modulos</v>
          </cell>
          <cell r="C230" t="str">
            <v>un</v>
          </cell>
          <cell r="D230">
            <v>508737.75679999992</v>
          </cell>
        </row>
        <row r="231">
          <cell r="B231" t="str">
            <v>Modulo MTP a 12 CONEC LC om4</v>
          </cell>
          <cell r="C231" t="str">
            <v>un</v>
          </cell>
          <cell r="D231">
            <v>1202575.9437999998</v>
          </cell>
        </row>
        <row r="232">
          <cell r="B232" t="str">
            <v>Modulo MTP a 24 CONEC LC om4</v>
          </cell>
          <cell r="C232" t="str">
            <v>un</v>
          </cell>
          <cell r="D232">
            <v>1866417.8008000001</v>
          </cell>
        </row>
        <row r="233">
          <cell r="B233" t="str">
            <v>Patch Cord F.O. OM4 LC/LC 2m LSOH</v>
          </cell>
          <cell r="C233" t="str">
            <v>un</v>
          </cell>
          <cell r="D233">
            <v>141213.492</v>
          </cell>
        </row>
        <row r="234">
          <cell r="B234" t="str">
            <v>F.O. preconectorizada 12H OMH4 LS0H 140 m</v>
          </cell>
          <cell r="C234" t="str">
            <v>un</v>
          </cell>
          <cell r="D234">
            <v>7082179.6612</v>
          </cell>
        </row>
        <row r="235">
          <cell r="B235" t="str">
            <v>F.O. preconectorizada 12H OMH4 LS0H 60 m</v>
          </cell>
          <cell r="C235" t="str">
            <v>un</v>
          </cell>
          <cell r="D235">
            <v>3279937.1668000002</v>
          </cell>
        </row>
        <row r="236">
          <cell r="B236" t="str">
            <v>F.O. preconectorizada 12H OMH4 LS0H 50 m</v>
          </cell>
          <cell r="C236" t="str">
            <v>un</v>
          </cell>
          <cell r="D236">
            <v>1851096.5984</v>
          </cell>
        </row>
        <row r="237">
          <cell r="B237" t="str">
            <v>EQUIPOS ACTIVOS</v>
          </cell>
          <cell r="D237">
            <v>0</v>
          </cell>
        </row>
        <row r="238">
          <cell r="B238" t="str">
            <v>L3 Stackable Switch, 8x 1G/2.5G/5G/10G- T PoE+, 4x SFP+ Ports, 2x QSFP+ Ports and a single fixed PSU, US Power Cord</v>
          </cell>
          <cell r="C238" t="str">
            <v>un</v>
          </cell>
          <cell r="D238">
            <v>31025896.342</v>
          </cell>
        </row>
        <row r="239">
          <cell r="B239" t="str">
            <v>Net.Cover Advanced - 1 year for AT- x550-18XSPQm</v>
          </cell>
          <cell r="C239" t="str">
            <v>un</v>
          </cell>
          <cell r="D239">
            <v>5034353.2862</v>
          </cell>
        </row>
        <row r="240">
          <cell r="B240" t="str">
            <v>QSFP+ 40G Direct Attach Cable, Twinax, 1 Meter</v>
          </cell>
          <cell r="C240" t="str">
            <v>un</v>
          </cell>
          <cell r="D240">
            <v>1277474.4723999999</v>
          </cell>
        </row>
        <row r="241">
          <cell r="B241" t="str">
            <v>TAA, SFP+/LC 10G Multi-Mode 300m, 850nm</v>
          </cell>
          <cell r="C241" t="str">
            <v>un</v>
          </cell>
          <cell r="D241">
            <v>461758.88919999998</v>
          </cell>
        </row>
        <row r="242">
          <cell r="B242" t="str">
            <v>x550 premium license</v>
          </cell>
          <cell r="C242" t="str">
            <v>un</v>
          </cell>
          <cell r="D242">
            <v>1502308.5028000001</v>
          </cell>
        </row>
        <row r="243">
          <cell r="B243" t="str">
            <v>Gigabit Smart Access PoE+ switch, 8+2 ports US power cord</v>
          </cell>
          <cell r="C243" t="str">
            <v>un</v>
          </cell>
          <cell r="D243">
            <v>2335791.1429999997</v>
          </cell>
        </row>
        <row r="244">
          <cell r="B244" t="str">
            <v>L3 Stackable Switch, 28x 10/100/1000-T PoE+, 4x SFP+ Ports and dual fixed PSU, US Power Cord</v>
          </cell>
          <cell r="C244" t="str">
            <v>un</v>
          </cell>
          <cell r="D244">
            <v>12267345.264999999</v>
          </cell>
        </row>
        <row r="245">
          <cell r="B245" t="str">
            <v>SFP+ 10G Direct Attach Cable, Twinax, 1 Meter</v>
          </cell>
          <cell r="C245" t="str">
            <v>un</v>
          </cell>
          <cell r="D245">
            <v>738740.38559999992</v>
          </cell>
        </row>
        <row r="246">
          <cell r="B246" t="str">
            <v>Gigabit Smart Access PoE+ switch, 8+2 ports US power cord</v>
          </cell>
          <cell r="D246">
            <v>2186086.3821999999</v>
          </cell>
        </row>
        <row r="247">
          <cell r="B247" t="str">
            <v>AMF Master License 20 Nodes For x550, 1 Year</v>
          </cell>
          <cell r="D247">
            <v>14658837.285399999</v>
          </cell>
        </row>
        <row r="248">
          <cell r="B248" t="str">
            <v>Net.Cover Advanced - 1 year for AT-FL- x550-AM20-1YR</v>
          </cell>
          <cell r="D248">
            <v>1093112.4134</v>
          </cell>
        </row>
        <row r="249">
          <cell r="B249" t="str">
            <v>Vista Manager EX Base License for 1 Year</v>
          </cell>
          <cell r="D249">
            <v>11075568</v>
          </cell>
        </row>
        <row r="250">
          <cell r="B250" t="str">
            <v>Net.Cover Advanced - 1 year for AT-FL- VISTA-BASE-1YR</v>
          </cell>
          <cell r="C250" t="str">
            <v>un</v>
          </cell>
          <cell r="D250">
            <v>868647.56859999988</v>
          </cell>
        </row>
        <row r="251">
          <cell r="B251" t="str">
            <v>Punto de acceso wireles tribanda PoE+ AC2200 para interior</v>
          </cell>
          <cell r="C251" t="str">
            <v>un</v>
          </cell>
          <cell r="D251">
            <v>1757231.1595999997</v>
          </cell>
        </row>
        <row r="252">
          <cell r="B252" t="str">
            <v>Controlador LAN Wireless</v>
          </cell>
          <cell r="C252" t="str">
            <v>un</v>
          </cell>
          <cell r="D252">
            <v>830667.6</v>
          </cell>
        </row>
        <row r="253">
          <cell r="B253" t="str">
            <v>Vista Manager EX Base License for 1 Year</v>
          </cell>
          <cell r="C253" t="str">
            <v>un</v>
          </cell>
          <cell r="D253">
            <v>13844460</v>
          </cell>
        </row>
        <row r="254">
          <cell r="B254" t="str">
            <v xml:space="preserve">DETECCION DE INCENDIO </v>
          </cell>
          <cell r="D254">
            <v>0</v>
          </cell>
        </row>
        <row r="255">
          <cell r="B255" t="str">
            <v>EPS MASTER CONTROLLER 120V</v>
          </cell>
          <cell r="C255" t="str">
            <v>un</v>
          </cell>
          <cell r="D255">
            <v>10170140.316</v>
          </cell>
        </row>
        <row r="256">
          <cell r="B256" t="str">
            <v>DIG. 100W AMP, 6NAC, 120VAC, 70V</v>
          </cell>
          <cell r="C256" t="str">
            <v>un</v>
          </cell>
          <cell r="D256">
            <v>5359651.9479999999</v>
          </cell>
        </row>
        <row r="257">
          <cell r="B257" t="str">
            <v>BASIC AUDIO W/MIKE-DIGITEL</v>
          </cell>
          <cell r="C257" t="str">
            <v>un</v>
          </cell>
          <cell r="D257">
            <v>4698809.7239999995</v>
          </cell>
        </row>
        <row r="258">
          <cell r="B258" t="str">
            <v>AUDIO IF 3-8 CHANNEL</v>
          </cell>
          <cell r="C258" t="str">
            <v>un</v>
          </cell>
          <cell r="D258">
            <v>534857.63800000004</v>
          </cell>
        </row>
        <row r="259">
          <cell r="B259" t="str">
            <v>MESSAGE EXPANSION, 8 MINUTES</v>
          </cell>
          <cell r="C259" t="str">
            <v>un</v>
          </cell>
          <cell r="D259">
            <v>366878.19</v>
          </cell>
        </row>
        <row r="260">
          <cell r="B260" t="str">
            <v>MASTER TELEPHONE, 3 NACS</v>
          </cell>
          <cell r="C260" t="str">
            <v>un</v>
          </cell>
          <cell r="D260">
            <v>2722282.3179999995</v>
          </cell>
        </row>
        <row r="261">
          <cell r="B261" t="str">
            <v>EXPANSION PHONE CONTROLLER</v>
          </cell>
          <cell r="C261" t="str">
            <v>un</v>
          </cell>
          <cell r="D261">
            <v>1322145.93</v>
          </cell>
        </row>
        <row r="262">
          <cell r="B262" t="str">
            <v>DUAL RS-232 IF CARD</v>
          </cell>
          <cell r="C262" t="str">
            <v>un</v>
          </cell>
          <cell r="D262">
            <v>1886538.416</v>
          </cell>
        </row>
        <row r="263">
          <cell r="B263" t="str">
            <v>IDNET 250 PT 2 LOOP MODULE</v>
          </cell>
          <cell r="C263" t="str">
            <v>un</v>
          </cell>
          <cell r="D263">
            <v>1132476.828</v>
          </cell>
        </row>
        <row r="264">
          <cell r="B264" t="str">
            <v>BACPAC ETHERNET MOD 1.5K PT</v>
          </cell>
          <cell r="C264" t="str">
            <v>un</v>
          </cell>
          <cell r="D264">
            <v>7158508.784</v>
          </cell>
        </row>
        <row r="265">
          <cell r="B265" t="str">
            <v>8 SWITCH, 8 RED LED MODULE</v>
          </cell>
          <cell r="C265" t="str">
            <v>un</v>
          </cell>
          <cell r="D265">
            <v>605925.86600000004</v>
          </cell>
        </row>
        <row r="266">
          <cell r="B266" t="str">
            <v>XPS POWER, 3 NACS, 120V</v>
          </cell>
          <cell r="C266" t="str">
            <v>un</v>
          </cell>
          <cell r="D266">
            <v>2466621.29</v>
          </cell>
        </row>
        <row r="267">
          <cell r="B267" t="str">
            <v>SYSTEM WITHOUT DACT (INTANGIBLE)</v>
          </cell>
          <cell r="C267" t="str">
            <v>un</v>
          </cell>
          <cell r="D267">
            <v>82.133799999999994</v>
          </cell>
        </row>
        <row r="268">
          <cell r="B268" t="str">
            <v>BAY BB/GDOOR/DRESS PNL RED</v>
          </cell>
          <cell r="C268" t="str">
            <v>un</v>
          </cell>
          <cell r="D268">
            <v>3254832.5459999996</v>
          </cell>
        </row>
        <row r="269">
          <cell r="B269" t="str">
            <v>FACTORY BUILT-MAIN CONFIGURED (INTANGIBLE)</v>
          </cell>
          <cell r="C269" t="str">
            <v>un</v>
          </cell>
          <cell r="D269">
            <v>82.133799999999994</v>
          </cell>
        </row>
        <row r="270">
          <cell r="B270" t="str">
            <v>64/64 LED/SWITCH CONTROLLER</v>
          </cell>
          <cell r="C270" t="str">
            <v>un</v>
          </cell>
          <cell r="D270">
            <v>923425.48199999984</v>
          </cell>
        </row>
        <row r="271">
          <cell r="B271" t="str">
            <v>2" BLANK DYSPLAY MODULE</v>
          </cell>
          <cell r="C271" t="str">
            <v>un</v>
          </cell>
          <cell r="D271">
            <v>45225.235999999997</v>
          </cell>
        </row>
        <row r="272">
          <cell r="B272" t="str">
            <v>POWER DISTRIBUTION MODULE 120V</v>
          </cell>
          <cell r="C272" t="str">
            <v>un</v>
          </cell>
          <cell r="D272">
            <v>403335.26799999998</v>
          </cell>
        </row>
        <row r="273">
          <cell r="B273" t="str">
            <v>AUDIO EXPANSION BAY</v>
          </cell>
          <cell r="C273" t="str">
            <v>un</v>
          </cell>
          <cell r="D273">
            <v>65068.961999999992</v>
          </cell>
        </row>
        <row r="274">
          <cell r="B274" t="str">
            <v>LEGACY CARD STABILIZER BRKT</v>
          </cell>
          <cell r="C274" t="str">
            <v>un</v>
          </cell>
          <cell r="D274">
            <v>291195.14199999999</v>
          </cell>
        </row>
        <row r="275">
          <cell r="B275" t="str">
            <v>FACTORY USE ONLY AUDIO SHIPKIT</v>
          </cell>
          <cell r="C275" t="str">
            <v>un</v>
          </cell>
          <cell r="D275">
            <v>82.133799999999994</v>
          </cell>
        </row>
        <row r="276">
          <cell r="B276" t="str">
            <v>EXPANSION BAY (PHASE 10 ONLY)</v>
          </cell>
          <cell r="C276" t="str">
            <v>un</v>
          </cell>
          <cell r="D276">
            <v>1516891.3339999998</v>
          </cell>
        </row>
        <row r="277">
          <cell r="B277" t="str">
            <v>LOCAL MODE TRANSPONDER</v>
          </cell>
          <cell r="C277" t="str">
            <v>un</v>
          </cell>
          <cell r="D277">
            <v>3285290.3579999995</v>
          </cell>
        </row>
        <row r="278">
          <cell r="B278" t="str">
            <v>EPS-POWER SUPPLY 120V</v>
          </cell>
          <cell r="C278" t="str">
            <v>un</v>
          </cell>
          <cell r="D278">
            <v>3632786.304</v>
          </cell>
        </row>
        <row r="279">
          <cell r="B279" t="str">
            <v>DIGITAL AUDIO RISER MODULE</v>
          </cell>
          <cell r="C279" t="str">
            <v>un</v>
          </cell>
          <cell r="D279">
            <v>2040673.4039999996</v>
          </cell>
        </row>
        <row r="280">
          <cell r="B280" t="str">
            <v>DIG. 100W AMP, 6NAC.10VAC, 70V</v>
          </cell>
          <cell r="C280" t="str">
            <v>un</v>
          </cell>
          <cell r="D280">
            <v>5359651.9479999999</v>
          </cell>
        </row>
        <row r="281">
          <cell r="B281" t="str">
            <v>IDNET2 250PT 2 LOOP MODULE</v>
          </cell>
          <cell r="C281" t="str">
            <v>un</v>
          </cell>
          <cell r="D281">
            <v>1132476.828</v>
          </cell>
        </row>
        <row r="282">
          <cell r="B282" t="str">
            <v>2BAY BOX &amp; SOLID DOOR RED</v>
          </cell>
          <cell r="C282" t="str">
            <v>un</v>
          </cell>
          <cell r="D282">
            <v>3759693.8539999998</v>
          </cell>
        </row>
        <row r="283">
          <cell r="B283" t="str">
            <v>FACTORY BUILT-MAN CONFIGURED</v>
          </cell>
          <cell r="C283" t="str">
            <v>un</v>
          </cell>
          <cell r="D283">
            <v>82.133799999999994</v>
          </cell>
        </row>
        <row r="284">
          <cell r="B284" t="str">
            <v>SSD PHOTO SENSOR</v>
          </cell>
          <cell r="C284" t="str">
            <v>un</v>
          </cell>
          <cell r="D284">
            <v>110294.19799999999</v>
          </cell>
        </row>
        <row r="285">
          <cell r="B285" t="str">
            <v>SSD HEAT SENSOR</v>
          </cell>
          <cell r="C285" t="str">
            <v>un</v>
          </cell>
          <cell r="D285">
            <v>83989.723999999987</v>
          </cell>
        </row>
        <row r="286">
          <cell r="B286" t="str">
            <v>SSD SENSOR BASE</v>
          </cell>
          <cell r="C286" t="str">
            <v>un</v>
          </cell>
          <cell r="D286">
            <v>126446.06799999998</v>
          </cell>
        </row>
        <row r="287">
          <cell r="B287" t="str">
            <v>STATION-LED, DA PUSH ADDR</v>
          </cell>
          <cell r="C287" t="str">
            <v>un</v>
          </cell>
          <cell r="D287">
            <v>220126.91399999999</v>
          </cell>
        </row>
        <row r="288">
          <cell r="B288" t="str">
            <v>IAM SUPERVISED IDNET</v>
          </cell>
          <cell r="C288" t="str">
            <v>un</v>
          </cell>
          <cell r="D288">
            <v>130137.92399999998</v>
          </cell>
        </row>
        <row r="289">
          <cell r="B289" t="str">
            <v>IAM RELAY, IDNET</v>
          </cell>
          <cell r="C289" t="str">
            <v>un</v>
          </cell>
          <cell r="D289">
            <v>192899.476</v>
          </cell>
        </row>
        <row r="290">
          <cell r="B290" t="str">
            <v>ADDRESSABLE IDNET 2 ISOLATOR</v>
          </cell>
          <cell r="C290" t="str">
            <v>un</v>
          </cell>
          <cell r="D290">
            <v>229818.03599999999</v>
          </cell>
        </row>
        <row r="291">
          <cell r="B291" t="str">
            <v>DUCT SENSOR HOUSING</v>
          </cell>
          <cell r="C291" t="str">
            <v>un</v>
          </cell>
          <cell r="D291">
            <v>639614.05199999991</v>
          </cell>
        </row>
        <row r="292">
          <cell r="B292" t="str">
            <v>REMOTE TEST STA RED LED KEY SW</v>
          </cell>
          <cell r="C292" t="str">
            <v>un</v>
          </cell>
          <cell r="D292">
            <v>105679.378</v>
          </cell>
        </row>
        <row r="293">
          <cell r="B293" t="str">
            <v>4098-9858 SAMPLING TUBE 97IN</v>
          </cell>
          <cell r="C293" t="str">
            <v>un</v>
          </cell>
          <cell r="D293">
            <v>143520.902</v>
          </cell>
        </row>
        <row r="294">
          <cell r="B294" t="str">
            <v>CO DETECTOR W/TEST FEATURE</v>
          </cell>
          <cell r="C294" t="str">
            <v>un</v>
          </cell>
          <cell r="D294">
            <v>686685.21600000001</v>
          </cell>
        </row>
        <row r="295">
          <cell r="B295" t="str">
            <v>SPKR/VIS APPL ONLY WALL</v>
          </cell>
          <cell r="C295" t="str">
            <v>un</v>
          </cell>
          <cell r="D295">
            <v>566699.89599999995</v>
          </cell>
        </row>
        <row r="296">
          <cell r="B296" t="str">
            <v>SV COVER WALL RED FIRE</v>
          </cell>
          <cell r="C296" t="str">
            <v>un</v>
          </cell>
          <cell r="D296">
            <v>37841.523999999998</v>
          </cell>
        </row>
        <row r="297">
          <cell r="B297" t="str">
            <v>SV MOUNTING PLATE WALL RED</v>
          </cell>
          <cell r="C297" t="str">
            <v>un</v>
          </cell>
          <cell r="D297">
            <v>37380.041999999994</v>
          </cell>
        </row>
        <row r="298">
          <cell r="B298" t="str">
            <v>IDNAC REPEATER RED</v>
          </cell>
          <cell r="C298" t="str">
            <v>un</v>
          </cell>
          <cell r="D298">
            <v>4656814.8619999997</v>
          </cell>
        </row>
        <row r="299">
          <cell r="B299" t="str">
            <v>REMOTE PHONE JACK</v>
          </cell>
          <cell r="C299" t="str">
            <v>un</v>
          </cell>
          <cell r="D299">
            <v>102910.486</v>
          </cell>
        </row>
        <row r="300">
          <cell r="B300" t="str">
            <v>PLUGGABLE PHONE W/5FT CABLE</v>
          </cell>
          <cell r="C300" t="str">
            <v>un</v>
          </cell>
          <cell r="D300">
            <v>654381.47600000002</v>
          </cell>
        </row>
        <row r="301">
          <cell r="B301" t="str">
            <v>LCD ANNUNCIATOR</v>
          </cell>
          <cell r="C301" t="str">
            <v>un</v>
          </cell>
          <cell r="D301">
            <v>1840390.216</v>
          </cell>
        </row>
        <row r="302">
          <cell r="B302" t="str">
            <v>6 GANG SURF BOX, 2-3/4 IN DEEP</v>
          </cell>
          <cell r="C302" t="str">
            <v>un</v>
          </cell>
          <cell r="D302">
            <v>285195.87599999999</v>
          </cell>
        </row>
        <row r="303">
          <cell r="B303" t="str">
            <v>12V 50AH 9.04" LX5.45"DX8.15"H</v>
          </cell>
          <cell r="C303" t="str">
            <v>un</v>
          </cell>
          <cell r="D303">
            <v>1192930.97</v>
          </cell>
        </row>
        <row r="304">
          <cell r="B304" t="str">
            <v>12V 33AH 7.80" LX5.20"DX6.22"H</v>
          </cell>
          <cell r="C304" t="str">
            <v>un</v>
          </cell>
          <cell r="D304">
            <v>764675.67399999988</v>
          </cell>
        </row>
        <row r="305">
          <cell r="B305" t="str">
            <v>12V 6.2AH 5.95" LX2.56"DX3.70"H</v>
          </cell>
          <cell r="C305" t="str">
            <v>un</v>
          </cell>
          <cell r="D305">
            <v>146289.79399999999</v>
          </cell>
        </row>
        <row r="306">
          <cell r="B306" t="str">
            <v>Fire Alarm Panel, 4+4 zones (20 conv. detector/zone) w/ PS, UL</v>
          </cell>
          <cell r="C306" t="str">
            <v>un</v>
          </cell>
          <cell r="D306">
            <v>1668975</v>
          </cell>
        </row>
        <row r="307">
          <cell r="B307" t="str">
            <v>Multiplex Expander Card</v>
          </cell>
          <cell r="C307" t="str">
            <v>un</v>
          </cell>
          <cell r="D307">
            <v>551267.5</v>
          </cell>
        </row>
        <row r="308">
          <cell r="B308" t="str">
            <v>Fire Keypad LCD for FPD-7024, UL</v>
          </cell>
          <cell r="C308" t="str">
            <v>un</v>
          </cell>
          <cell r="D308">
            <v>480462.5</v>
          </cell>
        </row>
        <row r="309">
          <cell r="B309" t="str">
            <v>Remote NAC Power Supply</v>
          </cell>
          <cell r="C309" t="str">
            <v>un</v>
          </cell>
          <cell r="D309">
            <v>1486905</v>
          </cell>
        </row>
        <row r="310">
          <cell r="B310" t="str">
            <v>Stoppers transparente en español</v>
          </cell>
          <cell r="C310" t="str">
            <v>un</v>
          </cell>
          <cell r="D310">
            <v>151725</v>
          </cell>
        </row>
        <row r="311">
          <cell r="B311" t="str">
            <v>Pull Station, Color Red, Key Lock, Indoor, Double Action, UL</v>
          </cell>
          <cell r="C311" t="str">
            <v>un</v>
          </cell>
          <cell r="D311">
            <v>232645</v>
          </cell>
        </row>
        <row r="312">
          <cell r="B312" t="str">
            <v>Horn Strobe, Red, 2W, Wall, 12/24V, 8CD</v>
          </cell>
          <cell r="C312" t="str">
            <v>un</v>
          </cell>
          <cell r="D312">
            <v>247817.5</v>
          </cell>
        </row>
        <row r="313">
          <cell r="B313" t="str">
            <v>Base for 2-wire Dectectors D7050, D7050TH. UL</v>
          </cell>
          <cell r="C313" t="str">
            <v>un</v>
          </cell>
          <cell r="D313">
            <v>25287.5</v>
          </cell>
        </row>
        <row r="314">
          <cell r="B314" t="str">
            <v>Detector, Photoelectric, Smoke, w/o base, Addressable UL</v>
          </cell>
          <cell r="C314" t="str">
            <v>un</v>
          </cell>
          <cell r="D314">
            <v>174483.75</v>
          </cell>
        </row>
        <row r="315">
          <cell r="B315" t="str">
            <v>Batery stacionary GBC 12 V 18 A, free mant</v>
          </cell>
          <cell r="C315" t="str">
            <v>un</v>
          </cell>
          <cell r="D315">
            <v>222530</v>
          </cell>
        </row>
        <row r="316">
          <cell r="B316" t="str">
            <v>SONIDO</v>
          </cell>
          <cell r="D316">
            <v>0</v>
          </cell>
        </row>
        <row r="317">
          <cell r="B317" t="str">
            <v>Altavoz 5" HQ 32 OHM</v>
          </cell>
          <cell r="C317" t="str">
            <v>un</v>
          </cell>
          <cell r="D317">
            <v>216896.53999999998</v>
          </cell>
        </row>
        <row r="318">
          <cell r="B318" t="str">
            <v xml:space="preserve">Consola amplificador </v>
          </cell>
          <cell r="C318" t="str">
            <v>un</v>
          </cell>
          <cell r="D318">
            <v>3875848.8733999995</v>
          </cell>
        </row>
        <row r="319">
          <cell r="B319" t="str">
            <v>Adaptador</v>
          </cell>
          <cell r="C319" t="str">
            <v>un</v>
          </cell>
          <cell r="D319">
            <v>257691.54880000002</v>
          </cell>
        </row>
        <row r="320">
          <cell r="B320" t="str">
            <v>Millennum IP Soft Lite Software de Gestion</v>
          </cell>
          <cell r="C320" t="str">
            <v>un</v>
          </cell>
          <cell r="D320">
            <v>1951838.1189999997</v>
          </cell>
        </row>
        <row r="321">
          <cell r="B321" t="str">
            <v>Embellecedor EG 1</v>
          </cell>
          <cell r="C321" t="str">
            <v>un</v>
          </cell>
          <cell r="D321">
            <v>3290274.3635999998</v>
          </cell>
        </row>
        <row r="322">
          <cell r="B322" t="str">
            <v>LLAMADO DE ENFERMERIA</v>
          </cell>
          <cell r="D322">
            <v>0</v>
          </cell>
        </row>
        <row r="323">
          <cell r="B323" t="str">
            <v>Terminal de habitacion Ip sin radiofrecuencia</v>
          </cell>
          <cell r="C323" t="str">
            <v>un</v>
          </cell>
          <cell r="D323">
            <v>2155305.5328000002</v>
          </cell>
        </row>
        <row r="324">
          <cell r="B324" t="str">
            <v>Pulsador cama multifuncion 2M, braille, antibacteriano</v>
          </cell>
          <cell r="C324" t="str">
            <v>un</v>
          </cell>
          <cell r="D324">
            <v>131337.77720000001</v>
          </cell>
        </row>
        <row r="325">
          <cell r="B325" t="str">
            <v>Modulo tirador de baño con LED</v>
          </cell>
          <cell r="C325" t="str">
            <v>un</v>
          </cell>
          <cell r="D325">
            <v>289579.95499999996</v>
          </cell>
        </row>
        <row r="326">
          <cell r="B326" t="str">
            <v>Modulo 3 botones iluminacios</v>
          </cell>
          <cell r="C326" t="str">
            <v>un</v>
          </cell>
          <cell r="D326">
            <v>567161.37800000003</v>
          </cell>
        </row>
        <row r="327">
          <cell r="B327" t="str">
            <v>Luz aviso puerta bus cuatricolor</v>
          </cell>
          <cell r="C327" t="str">
            <v>un</v>
          </cell>
          <cell r="D327">
            <v>591066.14560000005</v>
          </cell>
        </row>
        <row r="328">
          <cell r="B328" t="str">
            <v>Consola de enfermera con PoE y pantalla tactil</v>
          </cell>
          <cell r="C328" t="str">
            <v>un</v>
          </cell>
          <cell r="D328">
            <v>3678242.2809999995</v>
          </cell>
        </row>
        <row r="329">
          <cell r="B329" t="str">
            <v>Licencia Sistema Alarmas Aistencial</v>
          </cell>
          <cell r="C329" t="str">
            <v>un</v>
          </cell>
          <cell r="D329">
            <v>6493697.8147999998</v>
          </cell>
        </row>
        <row r="330">
          <cell r="B330" t="str">
            <v>Modulo de Pared Pulsador Cableado</v>
          </cell>
          <cell r="C330" t="str">
            <v>un</v>
          </cell>
          <cell r="D330">
            <v>152242.9118</v>
          </cell>
        </row>
        <row r="331">
          <cell r="B331" t="str">
            <v>Luz de aviso Color Rojo</v>
          </cell>
          <cell r="C331" t="str">
            <v>un</v>
          </cell>
          <cell r="D331">
            <v>388106.36199999996</v>
          </cell>
        </row>
        <row r="332">
          <cell r="B332" t="str">
            <v>Marcos Individuales</v>
          </cell>
          <cell r="C332" t="str">
            <v>un</v>
          </cell>
          <cell r="D332">
            <v>26765.955999999995</v>
          </cell>
        </row>
        <row r="333">
          <cell r="B333" t="str">
            <v>CONTROL ILUMINACION Y SWITCHERIA</v>
          </cell>
          <cell r="D333">
            <v>0</v>
          </cell>
        </row>
        <row r="334">
          <cell r="B334" t="str">
            <v>Sensor de presencia multitecnologia (infrarrojo + ultrasónico) configurable a través de bluetooth, voltaje de operación 120-277V, 8Amps, control de 2 zonas de control 0-10 VDC, montaje en el techo, cobertura de185 m².</v>
          </cell>
          <cell r="C334" t="str">
            <v>un</v>
          </cell>
          <cell r="D334">
            <v>2257222.4904444455</v>
          </cell>
        </row>
        <row r="335">
          <cell r="B335" t="str">
            <v>Sensor de presencia Infrarrojo 360° de cobertura, montaje en techo, detección de movimiento hasta 4 metros radiales a una altura de instalación de 2.4 metros.</v>
          </cell>
          <cell r="C335" t="str">
            <v>un</v>
          </cell>
          <cell r="D335">
            <v>294832.01999999996</v>
          </cell>
        </row>
        <row r="336">
          <cell r="B336" t="str">
            <v>Sensor de presencia, montaje en techo de 180 grados, bajo voltaje  +24VDC multitecnologia (infrarrojo + ultrasónico). referencia Leviton OSC05-M0W.Mínimo 4 años de garantía.</v>
          </cell>
          <cell r="C336" t="str">
            <v>un</v>
          </cell>
          <cell r="D336">
            <v>696878.06030769274</v>
          </cell>
        </row>
        <row r="337">
          <cell r="B337" t="str">
            <v>Power pack. Referencia Leviton OPP20-D1.Mínimo 4 años de garantía.</v>
          </cell>
          <cell r="C337" t="str">
            <v>un</v>
          </cell>
          <cell r="D337">
            <v>298662.02584615356</v>
          </cell>
        </row>
        <row r="338">
          <cell r="B338" t="str">
            <v>Sensor infrarrojo de un relevo. Referencia Leviton ODS10-lDw.Mínimo 4 años de garantía.</v>
          </cell>
          <cell r="C338" t="str">
            <v>un</v>
          </cell>
          <cell r="D338">
            <v>328256.33723076963</v>
          </cell>
        </row>
        <row r="339">
          <cell r="B339" t="str">
            <v>Placa de una ventana 80301-SW</v>
          </cell>
          <cell r="C339" t="str">
            <v>un</v>
          </cell>
          <cell r="D339">
            <v>10664.932319999998</v>
          </cell>
        </row>
        <row r="340">
          <cell r="B340" t="str">
            <v>Pantalla táctil 7", no incluye placa decorativa, incluye caja de incrustar ref. bbg04-000 y panel de acople para montar el dispositivo.</v>
          </cell>
          <cell r="C340" t="str">
            <v>un</v>
          </cell>
          <cell r="D340">
            <v>14274288</v>
          </cell>
        </row>
        <row r="341">
          <cell r="B341" t="str">
            <v>Placa decorativa para pantalla táctil. Referencia TS007-C0W</v>
          </cell>
          <cell r="C341" t="str">
            <v>un</v>
          </cell>
          <cell r="D341">
            <v>442956.08000000054</v>
          </cell>
        </row>
        <row r="342">
          <cell r="B342" t="str">
            <v>Fuente para pantalla táctil 24vdc, 1amp, 30w montaje en riel DIN. Referencia PST24-I10</v>
          </cell>
          <cell r="C342" t="str">
            <v>un</v>
          </cell>
          <cell r="D342">
            <v>1117019.6799999995</v>
          </cell>
        </row>
        <row r="343">
          <cell r="B343" t="str">
            <v>Relevo remoto de conmutación y regulación de 0-10v. el protocolo de comunicación de este relevo con el tablero de control de iluminación debe ser lumacan 3 y será cableado con cable UTP cat 6. Referencia DRD07-ED0</v>
          </cell>
          <cell r="C343" t="str">
            <v>un</v>
          </cell>
          <cell r="D343">
            <v>1070571.5999999999</v>
          </cell>
        </row>
        <row r="344">
          <cell r="B344" t="str">
            <v>Repetidor para red lumaCAN</v>
          </cell>
          <cell r="C344" t="str">
            <v>un</v>
          </cell>
          <cell r="D344">
            <v>1787684.64</v>
          </cell>
        </row>
        <row r="345">
          <cell r="B345" t="str">
            <v>Sensor de linea 120- 277V de tecnologia microondas 5.8GHz, atenuacion de luminarias 0-10V sinking</v>
          </cell>
          <cell r="C345" t="str">
            <v>un</v>
          </cell>
          <cell r="D345">
            <v>317602.908</v>
          </cell>
        </row>
        <row r="346">
          <cell r="B346" t="str">
            <v>INTERRUPTOR 5601-2W SENCILLO BLANCO, SIN PILOTO</v>
          </cell>
          <cell r="C346" t="str">
            <v>un</v>
          </cell>
          <cell r="D346">
            <v>10705.715999999999</v>
          </cell>
        </row>
        <row r="347">
          <cell r="B347" t="str">
            <v>INTERRUPTOR 5634-W DOBLE BLANCO, SIN PILOTO</v>
          </cell>
          <cell r="C347" t="str">
            <v>un</v>
          </cell>
          <cell r="D347">
            <v>34258.2912</v>
          </cell>
        </row>
        <row r="348">
          <cell r="B348" t="str">
            <v>INTERRUPTOR 1755-W TRIPLE BLANCO PUENTEADO, SIN PILOTO</v>
          </cell>
          <cell r="C348" t="str">
            <v>un</v>
          </cell>
          <cell r="D348">
            <v>28274.399999999998</v>
          </cell>
        </row>
        <row r="349">
          <cell r="B349" t="str">
            <v>TAPA 80401-W, 1HUECO, TORNILLOS EXT. BLANCO</v>
          </cell>
          <cell r="C349" t="str">
            <v>un</v>
          </cell>
          <cell r="D349">
            <v>1552.9499999999998</v>
          </cell>
        </row>
        <row r="350">
          <cell r="B350" t="str">
            <v>TOMA CR15-W DOBLE, P.T, 15AMP, 125V, BLANCA, 5-15R</v>
          </cell>
          <cell r="C350" t="str">
            <v>un</v>
          </cell>
          <cell r="D350">
            <v>11088.062999999998</v>
          </cell>
        </row>
        <row r="351">
          <cell r="B351" t="str">
            <v>TOMA GFNT1-W (N7599-W) DOBLE GFCI AUTO TEST, 15A,125V,BLANCO</v>
          </cell>
          <cell r="C351" t="str">
            <v>un</v>
          </cell>
          <cell r="D351">
            <v>64310.765399999989</v>
          </cell>
        </row>
        <row r="352">
          <cell r="B352" t="str">
            <v>TOMA 8200-W DOBLE 15A, 125V, G.H, BLANCO</v>
          </cell>
          <cell r="C352" t="str">
            <v>un</v>
          </cell>
          <cell r="D352">
            <v>38464.108199999995</v>
          </cell>
        </row>
        <row r="353">
          <cell r="B353" t="str">
            <v>TAPA 80703-W TOMA DOBLE IG, SIN MARC BLANCA</v>
          </cell>
          <cell r="C353" t="str">
            <v>un</v>
          </cell>
          <cell r="D353">
            <v>3288.1841999999997</v>
          </cell>
        </row>
        <row r="354">
          <cell r="B354" t="str">
            <v>TOMA 5262-IGW DOBLE, T.A, 15A, 125V BLANCA</v>
          </cell>
          <cell r="C354" t="str">
            <v>un</v>
          </cell>
          <cell r="D354">
            <v>24164.330399999999</v>
          </cell>
        </row>
        <row r="355">
          <cell r="B355" t="str">
            <v>TOMA 8200-R DOBLE 15A,125V, G.H, ROJO</v>
          </cell>
          <cell r="C355" t="str">
            <v>un</v>
          </cell>
          <cell r="D355">
            <v>38464.108199999995</v>
          </cell>
        </row>
        <row r="356">
          <cell r="B356" t="str">
            <v>TAPA 80703-R TOMA DOBLE IG, SIN MARC ROJA</v>
          </cell>
          <cell r="C356" t="str">
            <v>un</v>
          </cell>
          <cell r="D356">
            <v>3594.0617999999995</v>
          </cell>
        </row>
        <row r="357">
          <cell r="B357" t="str">
            <v>TOMA 5320-WCP DOBLE P.T, 15AMP,125V, BLANCO, 5-15R</v>
          </cell>
          <cell r="C357" t="str">
            <v>un</v>
          </cell>
          <cell r="D357">
            <v>3854.0577599999997</v>
          </cell>
        </row>
        <row r="358">
          <cell r="B358" t="str">
            <v>TOMA 5262-IGG DOBLE, T.A, 15A, 125V, GRIS</v>
          </cell>
          <cell r="C358" t="str">
            <v>un</v>
          </cell>
          <cell r="D358">
            <v>24164.330399999999</v>
          </cell>
        </row>
        <row r="359">
          <cell r="B359" t="str">
            <v>LUMINARIAS</v>
          </cell>
          <cell r="D359">
            <v>0</v>
          </cell>
        </row>
        <row r="360">
          <cell r="B360" t="str">
            <v xml:space="preserve">LUMINARIA CILINDRO 22 CMT ALTURA +  BALA LED 27W 2700LM 4000K 100-277V 50.000 HORAS DE VIDA UTIL.
</v>
          </cell>
          <cell r="C360" t="str">
            <v>un</v>
          </cell>
          <cell r="D360">
            <v>340894.80279166711</v>
          </cell>
        </row>
        <row r="361">
          <cell r="B361" t="str">
            <v>LUMINARIA PANEL LED 60X60  36W 3600LM 4000K 100-277V 50.000 HORAS DE VIDA UTIL, MARCA G.E
INCLUYE MARCO DE LAMINA PARA INCRUSTAR EN DRYWALL DIMER 0-10V</v>
          </cell>
          <cell r="C361" t="str">
            <v>un</v>
          </cell>
          <cell r="D361">
            <v>322248.69940277713</v>
          </cell>
        </row>
        <row r="362">
          <cell r="B362" t="str">
            <v>LUMINARIA APLIQUE DE SOBREPONER EN MURO 1W 48LM IP65 4000K 100-127V</v>
          </cell>
          <cell r="C362" t="str">
            <v>un</v>
          </cell>
          <cell r="D362">
            <v>134419.35888888885</v>
          </cell>
        </row>
        <row r="363">
          <cell r="B363" t="str">
            <v>LUMINARIA CLEAN ROOM LED 40W, 4000K, LUMENES 4200lm, VOLTAJE 110-277v, IP 65, ESPECIAL PARA ILUMINACION DE QUIROFANOS.</v>
          </cell>
          <cell r="C363" t="str">
            <v>un</v>
          </cell>
          <cell r="D363">
            <v>855560.41666666733</v>
          </cell>
        </row>
        <row r="364">
          <cell r="B364" t="str">
            <v>LUMINARIA GUIA LED ROJA 2X4 (LLAMADO DE ENFERMERIA)</v>
          </cell>
          <cell r="C364" t="str">
            <v>un</v>
          </cell>
          <cell r="D364">
            <v>167178.47222222283</v>
          </cell>
        </row>
        <row r="365">
          <cell r="B365" t="str">
            <v xml:space="preserve">LUMINARIA APLIQUE TORTUGA LED 20W 4000K 110-240V CHASIS COLOR NEGRO. </v>
          </cell>
          <cell r="C365" t="str">
            <v>un</v>
          </cell>
          <cell r="D365">
            <v>176815.81944444426</v>
          </cell>
        </row>
        <row r="366">
          <cell r="B366" t="str">
            <v>Luminaria hermética 44W 4000LM 4000K 100- 277V 50.000 Horas de vida útil, IP65 dimerizable 0-10 V</v>
          </cell>
          <cell r="C366" t="str">
            <v>un</v>
          </cell>
          <cell r="D366">
            <v>282949.87</v>
          </cell>
        </row>
        <row r="367">
          <cell r="B367" t="str">
            <v>Luminaria hermética 2X16W, 1600LM, 4000K, 100- 277V 30.000 Horas de vida útil, IP65.</v>
          </cell>
          <cell r="D367">
            <v>124728.65999999999</v>
          </cell>
        </row>
        <row r="368">
          <cell r="B368" t="str">
            <v>Luminaria panel LED 60x60 40W 3600LM 4000K, 100- 277V 25.000 horas de vida útil</v>
          </cell>
          <cell r="C368" t="str">
            <v>un</v>
          </cell>
          <cell r="D368">
            <v>149776.97</v>
          </cell>
        </row>
        <row r="369">
          <cell r="B369" t="str">
            <v>Bala LED 16W, 1600LM, 4000K, 100- 277V 50.000 Horas de vida útil.</v>
          </cell>
          <cell r="C369" t="str">
            <v>un</v>
          </cell>
          <cell r="D369">
            <v>140114.16999999998</v>
          </cell>
        </row>
        <row r="370">
          <cell r="B370" t="str">
            <v>Bala LED 7W, 700LM, 4000K, 100- 277V 50.000 Horas de vida útil.</v>
          </cell>
          <cell r="C370" t="str">
            <v>un</v>
          </cell>
          <cell r="D370">
            <v>68063.239999999991</v>
          </cell>
        </row>
        <row r="371">
          <cell r="B371" t="str">
            <v>Luminaria hermética Duna Led 29W 3600LM 4000K 100- 277V, IK08, IP66, dimerizable 0-10V</v>
          </cell>
          <cell r="C371" t="str">
            <v>un</v>
          </cell>
          <cell r="D371">
            <v>331006.82999999996</v>
          </cell>
        </row>
        <row r="372">
          <cell r="B372" t="str">
            <v>Bala LED 16W, 1600LM, 4000K, 100- 277V 50.000 Horas de vida útil. Dimerizable 0-10 V</v>
          </cell>
          <cell r="C372" t="str">
            <v>un</v>
          </cell>
          <cell r="D372">
            <v>205277.38</v>
          </cell>
        </row>
        <row r="373">
          <cell r="B373" t="str">
            <v>EMERGENCIA SALIDA 90 E 300X185X45 SOBREPONER</v>
          </cell>
          <cell r="C373" t="str">
            <v>un</v>
          </cell>
          <cell r="D373">
            <v>83451.905880000006</v>
          </cell>
        </row>
        <row r="374">
          <cell r="B374" t="str">
            <v>EMERGENCIA ARIAN 60E LAE 9300C 315lm IP65 120V</v>
          </cell>
          <cell r="C374" t="str">
            <v>un</v>
          </cell>
          <cell r="D374">
            <v>238516.55519999997</v>
          </cell>
        </row>
        <row r="375">
          <cell r="B375" t="str">
            <v>EMERGENCIA SPAZIO PLUS LSP3205C DIRECCIONAL
(incrustar) 200Lm 1Hr LUMINARIA DE EMERGENCIA + MARCO
DE INSTALACION AL C0011</v>
          </cell>
          <cell r="C375" t="str">
            <v>un</v>
          </cell>
          <cell r="D375">
            <v>483006.22019999992</v>
          </cell>
        </row>
        <row r="376">
          <cell r="B376" t="str">
            <v>CORAL LENS L11 900X120 SOBREPONER
KIT LED 8 1R2FT 1700Lm11.1W41K/1DD 0 10V</v>
          </cell>
          <cell r="C376" t="str">
            <v>un</v>
          </cell>
          <cell r="D376">
            <v>690935.41999999993</v>
          </cell>
        </row>
        <row r="377">
          <cell r="B377" t="str">
            <v>ALBAR LENS L11 605x605x70 CON MARCO
KIT LED 2 1R2FT 3200Lm 21W 41K/1DD 0 10V</v>
          </cell>
          <cell r="C377" t="str">
            <v>un</v>
          </cell>
          <cell r="D377">
            <v>229750.91999999998</v>
          </cell>
        </row>
        <row r="378">
          <cell r="B378" t="str">
            <v>ALBAR LENS L11 605x605x70 CON MARCO
KIT LED 2 1R2FT 2230Lm14.2W41K/1DD 0 10V</v>
          </cell>
          <cell r="C378" t="str">
            <v>un</v>
          </cell>
          <cell r="D378">
            <v>229750.91999999998</v>
          </cell>
        </row>
        <row r="379">
          <cell r="B379" t="str">
            <v>CLEAN OWEN LENS L06 1220X300X95 C/MARCO
KIT LED 2 1R2FT 3200Lm 21W 41K/1DD 0 10V</v>
          </cell>
          <cell r="C379" t="str">
            <v>un</v>
          </cell>
          <cell r="D379">
            <v>377150.26999999996</v>
          </cell>
        </row>
        <row r="380">
          <cell r="B380" t="str">
            <v>CLEAN OWEN LENS L06 300X300X95 CON
MARCO
KIT LED 2 3R2FT 2200Lm 14W 50K/1DD 0 10V</v>
          </cell>
          <cell r="C380" t="str">
            <v>un</v>
          </cell>
          <cell r="D380">
            <v>240250.28999999998</v>
          </cell>
        </row>
        <row r="381">
          <cell r="B381" t="str">
            <v>DELTA LENS L06 1220X140X90 SOBREPONER L
KIT LED 2 1R2FT 2200Lm 14W 30K/1DD 0 10V</v>
          </cell>
          <cell r="C381" t="str">
            <v>un</v>
          </cell>
          <cell r="D381">
            <v>249775.05</v>
          </cell>
        </row>
        <row r="382">
          <cell r="B382" t="str">
            <v>IT 100 AQ LENS E10 1260X120X82 SOBREPONE
KIT LED 2 LPT8 2100Lm 18W 41K</v>
          </cell>
          <cell r="C382" t="str">
            <v>un</v>
          </cell>
          <cell r="D382">
            <v>143937.63999999998</v>
          </cell>
        </row>
        <row r="383">
          <cell r="B383" t="str">
            <v>BALA SATURNO ILTEC LENS 23W 4000K</v>
          </cell>
          <cell r="C383" t="str">
            <v>un</v>
          </cell>
          <cell r="D383">
            <v>158856.66999999998</v>
          </cell>
        </row>
        <row r="384">
          <cell r="B384" t="str">
            <v>BALA SATURNO ILTEC LENS 13W 4000K</v>
          </cell>
          <cell r="C384" t="str">
            <v>un</v>
          </cell>
          <cell r="D384">
            <v>115061.09999999999</v>
          </cell>
        </row>
        <row r="385">
          <cell r="B385" t="str">
            <v>BALA MERCURIO SOC49 72X83XINCRUSTAR
KIT LED 1 BDMR16 4.5W 41K</v>
          </cell>
          <cell r="C385" t="str">
            <v>un</v>
          </cell>
          <cell r="D385">
            <v>30390.219999999998</v>
          </cell>
        </row>
        <row r="386">
          <cell r="B386" t="str">
            <v>REFLECTOR LED LQ-LED/001</v>
          </cell>
          <cell r="C386" t="str">
            <v>un</v>
          </cell>
          <cell r="D386">
            <v>30464</v>
          </cell>
        </row>
        <row r="387">
          <cell r="B387" t="str">
            <v>EMERGENCIA DIANA FLAT LDF3200C 60 E 260x</v>
          </cell>
          <cell r="C387" t="str">
            <v>un</v>
          </cell>
          <cell r="D387">
            <v>127307.39</v>
          </cell>
        </row>
        <row r="388">
          <cell r="B388" t="str">
            <v>DRIVER DE EMERGENCIA ELD07 1DDE8.5W</v>
          </cell>
          <cell r="C388" t="str">
            <v>un</v>
          </cell>
          <cell r="D388">
            <v>266560</v>
          </cell>
        </row>
        <row r="389">
          <cell r="B389" t="str">
            <v>EMERGENCIA SPAZIO 60 E 60x80 INCRUSTAR</v>
          </cell>
          <cell r="C389" t="str">
            <v>un</v>
          </cell>
          <cell r="D389">
            <v>313543.57999999996</v>
          </cell>
        </row>
        <row r="390">
          <cell r="B390" t="str">
            <v>EMERGENCIA SPAZIO LSR 3180 ECP 3W 200lm</v>
          </cell>
          <cell r="C390" t="str">
            <v>un</v>
          </cell>
          <cell r="D390">
            <v>361330.41</v>
          </cell>
        </row>
        <row r="391">
          <cell r="B391" t="str">
            <v>Cable Encauchetado Neg 3x18x0.70M Libre</v>
          </cell>
          <cell r="C391" t="str">
            <v>un</v>
          </cell>
          <cell r="D391">
            <v>6892.48</v>
          </cell>
        </row>
        <row r="392">
          <cell r="B392" t="str">
            <v>HERRAMIENTA</v>
          </cell>
        </row>
        <row r="393">
          <cell r="B393" t="str">
            <v>Andamio certificado  sección 1</v>
          </cell>
          <cell r="C393" t="str">
            <v>un</v>
          </cell>
          <cell r="D393">
            <v>24000</v>
          </cell>
        </row>
        <row r="394">
          <cell r="B394" t="str">
            <v>Equipo de trabajo en alturas</v>
          </cell>
          <cell r="C394" t="str">
            <v>un</v>
          </cell>
          <cell r="D394">
            <v>10000</v>
          </cell>
        </row>
        <row r="395">
          <cell r="B395" t="str">
            <v>Herramienta menor</v>
          </cell>
          <cell r="C395" t="str">
            <v>(%)mo</v>
          </cell>
          <cell r="D395">
            <v>4237.1899999999996</v>
          </cell>
        </row>
        <row r="396">
          <cell r="B396" t="str">
            <v>Pulidora 9"</v>
          </cell>
          <cell r="C396" t="str">
            <v>hr</v>
          </cell>
          <cell r="D396">
            <v>5000</v>
          </cell>
        </row>
        <row r="397">
          <cell r="B397" t="str">
            <v>Taladro rotopercutor  1/2"</v>
          </cell>
          <cell r="C397" t="str">
            <v>hr</v>
          </cell>
          <cell r="D397">
            <v>5000</v>
          </cell>
        </row>
        <row r="398">
          <cell r="B398" t="str">
            <v>Marquilladora Panduit</v>
          </cell>
          <cell r="C398" t="str">
            <v>hr</v>
          </cell>
          <cell r="D398">
            <v>10000</v>
          </cell>
        </row>
        <row r="399">
          <cell r="B399" t="str">
            <v>Compactador tipo Canguro. Incluye operador, combustible y transporte.</v>
          </cell>
          <cell r="C399" t="str">
            <v>día</v>
          </cell>
          <cell r="D399">
            <v>124846.97</v>
          </cell>
        </row>
        <row r="400">
          <cell r="B400" t="str">
            <v>Cortadora de ladrillo eléctrica sin disco (alquiler)</v>
          </cell>
          <cell r="C400" t="str">
            <v>día</v>
          </cell>
          <cell r="D400">
            <v>20800</v>
          </cell>
        </row>
        <row r="401">
          <cell r="B401" t="str">
            <v xml:space="preserve">Disco punta de diamante para cortadora 14" </v>
          </cell>
          <cell r="C401" t="str">
            <v>día</v>
          </cell>
          <cell r="D401">
            <v>45831</v>
          </cell>
        </row>
        <row r="402">
          <cell r="B402" t="str">
            <v>Elementos para la soldadura molde, mechero, pinzas.</v>
          </cell>
          <cell r="C402" t="str">
            <v>un</v>
          </cell>
          <cell r="D402">
            <v>6420</v>
          </cell>
        </row>
        <row r="403">
          <cell r="B403" t="str">
            <v>Certificador de red marca JDSU categoria 6A</v>
          </cell>
          <cell r="C403" t="str">
            <v>gl</v>
          </cell>
          <cell r="D403">
            <v>15000</v>
          </cell>
        </row>
        <row r="404">
          <cell r="B404" t="str">
            <v>Retroexcavadora</v>
          </cell>
          <cell r="C404" t="str">
            <v>Hr</v>
          </cell>
          <cell r="D404">
            <v>177000</v>
          </cell>
        </row>
        <row r="405">
          <cell r="B405" t="str">
            <v>Montacargas</v>
          </cell>
          <cell r="C405" t="str">
            <v>hr</v>
          </cell>
          <cell r="D405">
            <v>250000</v>
          </cell>
        </row>
        <row r="406">
          <cell r="B406" t="str">
            <v>MANO DE OBRA Y TRANSPORTE</v>
          </cell>
        </row>
        <row r="407">
          <cell r="B407" t="str">
            <v>Cuadrilla Eléctrica 1: 1OfElec + 1Ayraso</v>
          </cell>
          <cell r="C407" t="str">
            <v>jor</v>
          </cell>
          <cell r="D407">
            <v>181065.75</v>
          </cell>
        </row>
        <row r="408">
          <cell r="B408" t="str">
            <v>Ingeniero Electrónico</v>
          </cell>
          <cell r="C408" t="str">
            <v>mes</v>
          </cell>
          <cell r="D408">
            <v>5950000</v>
          </cell>
        </row>
        <row r="409">
          <cell r="B409" t="str">
            <v>Ingeniero Electricista</v>
          </cell>
          <cell r="C409" t="str">
            <v>mes</v>
          </cell>
          <cell r="D409">
            <v>5950000</v>
          </cell>
        </row>
        <row r="410">
          <cell r="B410" t="str">
            <v>Ingeniero de Sistema</v>
          </cell>
          <cell r="C410" t="str">
            <v>mes</v>
          </cell>
          <cell r="D410">
            <v>5950000</v>
          </cell>
        </row>
        <row r="411">
          <cell r="B411" t="str">
            <v>Delineante arquitectónico</v>
          </cell>
          <cell r="C411" t="str">
            <v>mes</v>
          </cell>
          <cell r="D411">
            <v>2550000</v>
          </cell>
        </row>
        <row r="412">
          <cell r="B412" t="str">
            <v>Transporte material eléctrico</v>
          </cell>
          <cell r="C412" t="str">
            <v>un</v>
          </cell>
          <cell r="D412">
            <v>43800</v>
          </cell>
        </row>
        <row r="413">
          <cell r="B413" t="str">
            <v>Transporte trasiego</v>
          </cell>
          <cell r="C413" t="str">
            <v>gl</v>
          </cell>
          <cell r="D413">
            <v>0</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LIMINARES 1,1"/>
      <sheetName val=" PRELIMINARES 1,2"/>
      <sheetName val="PRELIMINARES 1.3"/>
      <sheetName val="CIMENTACIONES 2.1."/>
      <sheetName val="ESTRUCTURAS 3.1"/>
      <sheetName val="ESTRUCTURAS 3.2 "/>
      <sheetName val="ESTRUCTURAS 3.3"/>
      <sheetName val="MAMPOSTERIA 8,1"/>
      <sheetName val="MAMPOSTERIA 8,2"/>
      <sheetName val="PAÑETES 9.1"/>
      <sheetName val="PINTURAS 9.2"/>
      <sheetName val="PISOS 10,1"/>
      <sheetName val="PISOS 10,2"/>
      <sheetName val="CIELOS RASOS 11.1"/>
      <sheetName val="CUBIERTA E IMPERM 12.1"/>
      <sheetName val="CUBIERTA E IMPREM 12.2"/>
      <sheetName val="CARPINTERIA 13,1"/>
      <sheetName val="CARPINTERIA 13,2"/>
      <sheetName val="CARPINTERIA 13,3"/>
      <sheetName val="CARPINTERIA 13,4"/>
      <sheetName val="CARPINTERIA 13.5"/>
      <sheetName val="ASCENSOR 14,1"/>
    </sheetNames>
    <sheetDataSet>
      <sheetData sheetId="0" refreshError="1"/>
      <sheetData sheetId="1" refreshError="1">
        <row r="16">
          <cell r="G16">
            <v>1</v>
          </cell>
        </row>
        <row r="34">
          <cell r="G34">
            <v>1518.97</v>
          </cell>
        </row>
        <row r="52">
          <cell r="G52">
            <v>79.669999999999987</v>
          </cell>
        </row>
        <row r="70">
          <cell r="F70">
            <v>1</v>
          </cell>
        </row>
        <row r="88">
          <cell r="G88">
            <v>1518.9657000000002</v>
          </cell>
        </row>
      </sheetData>
      <sheetData sheetId="2" refreshError="1">
        <row r="15">
          <cell r="G15">
            <v>1</v>
          </cell>
        </row>
        <row r="31">
          <cell r="G31">
            <v>1</v>
          </cell>
        </row>
      </sheetData>
      <sheetData sheetId="3" refreshError="1">
        <row r="16">
          <cell r="G16">
            <v>5118.8999999999996</v>
          </cell>
        </row>
        <row r="43">
          <cell r="G43">
            <v>377.84251499999999</v>
          </cell>
        </row>
        <row r="57">
          <cell r="G57">
            <v>78.5</v>
          </cell>
        </row>
        <row r="77">
          <cell r="G77">
            <v>147.65999999999997</v>
          </cell>
        </row>
        <row r="91">
          <cell r="G91">
            <v>78.5</v>
          </cell>
        </row>
        <row r="135">
          <cell r="G135">
            <v>391.7724465</v>
          </cell>
        </row>
        <row r="160">
          <cell r="G160">
            <v>297.44323500000002</v>
          </cell>
        </row>
        <row r="187">
          <cell r="F187">
            <v>154.15</v>
          </cell>
        </row>
      </sheetData>
      <sheetData sheetId="4" refreshError="1">
        <row r="26">
          <cell r="G26">
            <v>549.03</v>
          </cell>
        </row>
      </sheetData>
      <sheetData sheetId="5" refreshError="1"/>
      <sheetData sheetId="6" refreshError="1"/>
      <sheetData sheetId="7" refreshError="1">
        <row r="33">
          <cell r="F33">
            <v>361.6</v>
          </cell>
        </row>
        <row r="73">
          <cell r="F73">
            <v>60.780000000000008</v>
          </cell>
        </row>
        <row r="91">
          <cell r="F91">
            <v>5.5</v>
          </cell>
        </row>
        <row r="142">
          <cell r="F142">
            <v>34.409999999999997</v>
          </cell>
        </row>
        <row r="163">
          <cell r="F163">
            <v>378.76</v>
          </cell>
        </row>
        <row r="182">
          <cell r="F182">
            <v>85.62</v>
          </cell>
        </row>
      </sheetData>
      <sheetData sheetId="8" refreshError="1">
        <row r="106">
          <cell r="F106">
            <v>2415.2530929999998</v>
          </cell>
        </row>
        <row r="203">
          <cell r="F203">
            <v>1609.7200000000005</v>
          </cell>
        </row>
      </sheetData>
      <sheetData sheetId="9" refreshError="1">
        <row r="16">
          <cell r="G16">
            <v>18.266500000000001</v>
          </cell>
        </row>
      </sheetData>
      <sheetData sheetId="10" refreshError="1">
        <row r="105">
          <cell r="F105">
            <v>3664.8073201999991</v>
          </cell>
        </row>
        <row r="181">
          <cell r="F181">
            <v>1117.2902219999996</v>
          </cell>
        </row>
      </sheetData>
      <sheetData sheetId="11" refreshError="1">
        <row r="110">
          <cell r="G110">
            <v>5591.4</v>
          </cell>
        </row>
        <row r="215">
          <cell r="G215">
            <v>4518.0586919999987</v>
          </cell>
        </row>
        <row r="243">
          <cell r="G243">
            <v>600.20000000000005</v>
          </cell>
        </row>
        <row r="369">
          <cell r="G369">
            <v>367.25</v>
          </cell>
        </row>
        <row r="388">
          <cell r="G388">
            <v>46</v>
          </cell>
        </row>
        <row r="407">
          <cell r="G407">
            <v>378.05</v>
          </cell>
        </row>
        <row r="428">
          <cell r="G428">
            <v>413.32</v>
          </cell>
        </row>
      </sheetData>
      <sheetData sheetId="12" refreshError="1">
        <row r="28">
          <cell r="G28">
            <v>2102.3955000000001</v>
          </cell>
        </row>
        <row r="67">
          <cell r="F67">
            <v>60.780000000000008</v>
          </cell>
        </row>
      </sheetData>
      <sheetData sheetId="13" refreshError="1">
        <row r="20">
          <cell r="G20">
            <v>287.04999999999995</v>
          </cell>
        </row>
        <row r="39">
          <cell r="G39">
            <v>226.4391</v>
          </cell>
        </row>
        <row r="97">
          <cell r="G97">
            <v>1786.5303000000001</v>
          </cell>
        </row>
        <row r="157">
          <cell r="G157">
            <v>1368.0979</v>
          </cell>
        </row>
        <row r="189">
          <cell r="G189">
            <v>180.05779999999999</v>
          </cell>
        </row>
        <row r="207">
          <cell r="G207">
            <v>104.4</v>
          </cell>
        </row>
        <row r="268">
          <cell r="G268">
            <v>188.50609999999995</v>
          </cell>
        </row>
        <row r="331">
          <cell r="G331">
            <v>703.97022200000015</v>
          </cell>
        </row>
        <row r="351">
          <cell r="F351">
            <v>291.68920000000003</v>
          </cell>
        </row>
        <row r="369">
          <cell r="G369">
            <v>35.799999999999997</v>
          </cell>
        </row>
      </sheetData>
      <sheetData sheetId="14" refreshError="1">
        <row r="55">
          <cell r="G55">
            <v>185.69979999999995</v>
          </cell>
        </row>
        <row r="89">
          <cell r="G89">
            <v>523.29529999999988</v>
          </cell>
        </row>
        <row r="132">
          <cell r="G132">
            <v>1436.47</v>
          </cell>
        </row>
        <row r="152">
          <cell r="G152">
            <v>40</v>
          </cell>
        </row>
        <row r="179">
          <cell r="G179">
            <v>200.13</v>
          </cell>
        </row>
      </sheetData>
      <sheetData sheetId="15" refreshError="1">
        <row r="19">
          <cell r="G19">
            <v>1428.32</v>
          </cell>
        </row>
        <row r="39">
          <cell r="G39">
            <v>1394.32</v>
          </cell>
        </row>
      </sheetData>
      <sheetData sheetId="16" refreshError="1">
        <row r="18">
          <cell r="G18">
            <v>77.89</v>
          </cell>
        </row>
        <row r="37">
          <cell r="G37">
            <v>505.2</v>
          </cell>
        </row>
      </sheetData>
      <sheetData sheetId="17" refreshError="1">
        <row r="98">
          <cell r="G98">
            <v>295.95800000000003</v>
          </cell>
        </row>
        <row r="232">
          <cell r="G232">
            <v>279.96399999999994</v>
          </cell>
        </row>
        <row r="250">
          <cell r="G250">
            <v>18.75</v>
          </cell>
        </row>
        <row r="272">
          <cell r="G272">
            <v>34.32</v>
          </cell>
        </row>
      </sheetData>
      <sheetData sheetId="18" refreshError="1">
        <row r="21">
          <cell r="G21">
            <v>31.76</v>
          </cell>
        </row>
      </sheetData>
      <sheetData sheetId="19" refreshError="1">
        <row r="16">
          <cell r="G16">
            <v>1</v>
          </cell>
        </row>
        <row r="41">
          <cell r="G41">
            <v>10</v>
          </cell>
        </row>
        <row r="59">
          <cell r="G59">
            <v>4</v>
          </cell>
        </row>
        <row r="92">
          <cell r="G92">
            <v>67.599999999999994</v>
          </cell>
        </row>
        <row r="110">
          <cell r="G110">
            <v>6</v>
          </cell>
        </row>
      </sheetData>
      <sheetData sheetId="20" refreshError="1">
        <row r="19">
          <cell r="G19">
            <v>8.64</v>
          </cell>
        </row>
        <row r="39">
          <cell r="G39">
            <v>90</v>
          </cell>
        </row>
        <row r="59">
          <cell r="G59">
            <v>57.8</v>
          </cell>
        </row>
        <row r="79">
          <cell r="G79">
            <v>69.739999999999995</v>
          </cell>
        </row>
        <row r="103">
          <cell r="G103">
            <v>4.32</v>
          </cell>
        </row>
        <row r="123">
          <cell r="G123">
            <v>90</v>
          </cell>
        </row>
        <row r="143">
          <cell r="G143">
            <v>40.08</v>
          </cell>
        </row>
        <row r="172">
          <cell r="G172">
            <v>34.985999999999997</v>
          </cell>
        </row>
        <row r="191">
          <cell r="G191">
            <v>39.54</v>
          </cell>
        </row>
        <row r="211">
          <cell r="G211">
            <v>110.65</v>
          </cell>
        </row>
        <row r="230">
          <cell r="G230">
            <v>1.55</v>
          </cell>
        </row>
        <row r="249">
          <cell r="G249">
            <v>4.2934999999999999</v>
          </cell>
        </row>
        <row r="268">
          <cell r="G268">
            <v>6</v>
          </cell>
        </row>
        <row r="298">
          <cell r="F298">
            <v>6</v>
          </cell>
        </row>
        <row r="349">
          <cell r="F349">
            <v>11</v>
          </cell>
        </row>
        <row r="370">
          <cell r="G370">
            <v>50</v>
          </cell>
        </row>
        <row r="394">
          <cell r="G394">
            <v>1</v>
          </cell>
        </row>
        <row r="412">
          <cell r="F412">
            <v>6</v>
          </cell>
        </row>
      </sheetData>
      <sheetData sheetId="21" refreshError="1">
        <row r="34">
          <cell r="G34">
            <v>19.63</v>
          </cell>
        </row>
      </sheetData>
      <sheetData sheetId="22" refreshError="1">
        <row r="16">
          <cell r="F16">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VIGA C, 50x60"/>
      <sheetName val="VIGA C. 30x60"/>
      <sheetName val="MURO CONT. e=20cm"/>
      <sheetName val="LOSA DE CONTRAPISO e=10cm"/>
      <sheetName val="CONCRETO DE LIMPIEZA"/>
      <sheetName val="COL 30x30"/>
      <sheetName val="COL 50x50"/>
      <sheetName val="COL 60x60"/>
      <sheetName val="VIG A. 30x50"/>
      <sheetName val="VIG A. 50x50"/>
      <sheetName val="VIGA A. 30x60"/>
      <sheetName val="VIG A. 50x60"/>
      <sheetName val="VIGUETA 15x50"/>
      <sheetName val="VIGUETA 20x50"/>
      <sheetName val="ESCALERAS"/>
      <sheetName val="PLACA ENTREPISO"/>
      <sheetName val="RAMPAS Y ANDENES"/>
      <sheetName val="TANQUE"/>
      <sheetName val="IMPERMEABILIZADA CUBIERTA ASCEN"/>
      <sheetName val="ESTRUCTURA METALICA"/>
      <sheetName val="ACERO"/>
      <sheetName val="NO ESTRUCTURALES"/>
      <sheetName val="VIGA METALICA"/>
      <sheetName val="PLACA ENTREPISO-CUARTO MAQUINA"/>
    </sheetNames>
    <sheetDataSet>
      <sheetData sheetId="0" refreshError="1">
        <row r="18">
          <cell r="N18">
            <v>209.345</v>
          </cell>
        </row>
      </sheetData>
      <sheetData sheetId="1" refreshError="1">
        <row r="35">
          <cell r="G35">
            <v>154.69</v>
          </cell>
        </row>
      </sheetData>
      <sheetData sheetId="2" refreshError="1">
        <row r="77">
          <cell r="G77">
            <v>387.0200000000001</v>
          </cell>
        </row>
      </sheetData>
      <sheetData sheetId="3" refreshError="1">
        <row r="36">
          <cell r="I36">
            <v>109.80606</v>
          </cell>
        </row>
      </sheetData>
      <sheetData sheetId="4" refreshError="1">
        <row r="6">
          <cell r="F6">
            <v>1518.64</v>
          </cell>
        </row>
      </sheetData>
      <sheetData sheetId="5" refreshError="1">
        <row r="97">
          <cell r="H97">
            <v>704.57299999999987</v>
          </cell>
        </row>
      </sheetData>
      <sheetData sheetId="6" refreshError="1">
        <row r="18">
          <cell r="E18">
            <v>38.5</v>
          </cell>
        </row>
      </sheetData>
      <sheetData sheetId="7" refreshError="1">
        <row r="41">
          <cell r="E41">
            <v>187.29999999999998</v>
          </cell>
        </row>
      </sheetData>
      <sheetData sheetId="8" refreshError="1">
        <row r="34">
          <cell r="E34">
            <v>222.2</v>
          </cell>
        </row>
      </sheetData>
      <sheetData sheetId="9" refreshError="1">
        <row r="14">
          <cell r="F14">
            <v>45.63</v>
          </cell>
        </row>
      </sheetData>
      <sheetData sheetId="10" refreshError="1">
        <row r="73">
          <cell r="U73">
            <v>919.44</v>
          </cell>
        </row>
      </sheetData>
      <sheetData sheetId="11" refreshError="1">
        <row r="19">
          <cell r="G19">
            <v>40</v>
          </cell>
        </row>
      </sheetData>
      <sheetData sheetId="12" refreshError="1">
        <row r="35">
          <cell r="K35">
            <v>457.96999999999997</v>
          </cell>
        </row>
      </sheetData>
      <sheetData sheetId="13" refreshError="1">
        <row r="30">
          <cell r="O30">
            <v>188.75</v>
          </cell>
        </row>
      </sheetData>
      <sheetData sheetId="14" refreshError="1">
        <row r="13">
          <cell r="I13">
            <v>43.7</v>
          </cell>
        </row>
      </sheetData>
      <sheetData sheetId="15" refreshError="1"/>
      <sheetData sheetId="16" refreshError="1">
        <row r="13">
          <cell r="F13">
            <v>2796.31</v>
          </cell>
        </row>
      </sheetData>
      <sheetData sheetId="17" refreshError="1">
        <row r="6">
          <cell r="G6">
            <v>157.1885</v>
          </cell>
        </row>
      </sheetData>
      <sheetData sheetId="18" refreshError="1">
        <row r="22">
          <cell r="I22">
            <v>42.484999999999999</v>
          </cell>
        </row>
      </sheetData>
      <sheetData sheetId="19" refreshError="1">
        <row r="9">
          <cell r="F9">
            <v>1007.3199999999999</v>
          </cell>
        </row>
        <row r="16">
          <cell r="F16">
            <v>18.73</v>
          </cell>
        </row>
      </sheetData>
      <sheetData sheetId="20" refreshError="1">
        <row r="31">
          <cell r="AB31">
            <v>37240.172120000003</v>
          </cell>
        </row>
      </sheetData>
      <sheetData sheetId="21" refreshError="1">
        <row r="18">
          <cell r="C18">
            <v>120615.57458130525</v>
          </cell>
        </row>
      </sheetData>
      <sheetData sheetId="22" refreshError="1">
        <row r="75">
          <cell r="J75">
            <v>644.69999999999948</v>
          </cell>
        </row>
        <row r="91">
          <cell r="E91">
            <v>625.95000000000005</v>
          </cell>
        </row>
      </sheetData>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ROSANITARIAS 04.01"/>
      <sheetName val="HIDROSANITARIAS 04.02"/>
      <sheetName val="HIDROSANITARIAS 04.03"/>
      <sheetName val="HIDROSANITARIAS 04.04"/>
      <sheetName val="HIDROSANITARIAS 04.05"/>
      <sheetName val="HIDROSANITARIAS 04.06"/>
      <sheetName val="HIDROSANITARIAS 04.07"/>
      <sheetName val="HIDROSANITARIAS 04.08"/>
      <sheetName val="HIDROSANITARIA 04.09"/>
      <sheetName val="HIDROSANITARIAS 04.10"/>
      <sheetName val="HIDROSANITARIAS 04.11"/>
      <sheetName val="HIDROSANITARIAS 04.12"/>
      <sheetName val="APU"/>
      <sheetName val="INSUMOS-A"/>
    </sheetNames>
    <sheetDataSet>
      <sheetData sheetId="0" refreshError="1">
        <row r="37">
          <cell r="F37">
            <v>157</v>
          </cell>
        </row>
      </sheetData>
      <sheetData sheetId="1" refreshError="1">
        <row r="34">
          <cell r="F34">
            <v>145</v>
          </cell>
        </row>
        <row r="69">
          <cell r="F69">
            <v>28</v>
          </cell>
        </row>
        <row r="103">
          <cell r="F103">
            <v>51</v>
          </cell>
        </row>
      </sheetData>
      <sheetData sheetId="2" refreshError="1">
        <row r="55">
          <cell r="F55">
            <v>180</v>
          </cell>
        </row>
        <row r="96">
          <cell r="F96">
            <v>105.05</v>
          </cell>
        </row>
        <row r="137">
          <cell r="F137">
            <v>12</v>
          </cell>
        </row>
        <row r="188">
          <cell r="F188">
            <v>259.02999999999997</v>
          </cell>
        </row>
        <row r="239">
          <cell r="F239">
            <v>125.68</v>
          </cell>
        </row>
        <row r="291">
          <cell r="F291">
            <v>71.960000000000008</v>
          </cell>
        </row>
        <row r="338">
          <cell r="F338">
            <v>138.95999999999998</v>
          </cell>
        </row>
        <row r="387">
          <cell r="F387">
            <v>209.01</v>
          </cell>
        </row>
        <row r="441">
          <cell r="F441">
            <v>596</v>
          </cell>
        </row>
        <row r="468">
          <cell r="F468">
            <v>155.5</v>
          </cell>
        </row>
        <row r="495">
          <cell r="F495">
            <v>41</v>
          </cell>
        </row>
        <row r="522">
          <cell r="F522">
            <v>9</v>
          </cell>
        </row>
        <row r="559">
          <cell r="F559">
            <v>294.55</v>
          </cell>
        </row>
        <row r="610">
          <cell r="F610">
            <v>73.099999999999994</v>
          </cell>
        </row>
        <row r="633">
          <cell r="F633">
            <v>1</v>
          </cell>
        </row>
      </sheetData>
      <sheetData sheetId="3" refreshError="1">
        <row r="24">
          <cell r="F24">
            <v>3</v>
          </cell>
        </row>
        <row r="71">
          <cell r="F71">
            <v>157</v>
          </cell>
        </row>
        <row r="98">
          <cell r="F98">
            <v>8</v>
          </cell>
        </row>
        <row r="124">
          <cell r="F124">
            <v>7</v>
          </cell>
        </row>
        <row r="149">
          <cell r="F149">
            <v>31</v>
          </cell>
        </row>
        <row r="170">
          <cell r="F170">
            <v>1</v>
          </cell>
        </row>
        <row r="193">
          <cell r="F193">
            <v>2</v>
          </cell>
        </row>
        <row r="216">
          <cell r="F216">
            <v>2</v>
          </cell>
        </row>
        <row r="241">
          <cell r="F241">
            <v>1</v>
          </cell>
        </row>
        <row r="266">
          <cell r="F266">
            <v>1</v>
          </cell>
        </row>
        <row r="291">
          <cell r="F291">
            <v>1</v>
          </cell>
        </row>
        <row r="335">
          <cell r="F335">
            <v>100</v>
          </cell>
        </row>
        <row r="387">
          <cell r="F387">
            <v>36</v>
          </cell>
        </row>
      </sheetData>
      <sheetData sheetId="4" refreshError="1">
        <row r="27">
          <cell r="F27">
            <v>24.8</v>
          </cell>
        </row>
        <row r="56">
          <cell r="F56">
            <v>100</v>
          </cell>
        </row>
        <row r="98">
          <cell r="F98">
            <v>78</v>
          </cell>
        </row>
        <row r="126">
          <cell r="F126">
            <v>128</v>
          </cell>
        </row>
        <row r="151">
          <cell r="F151">
            <v>6</v>
          </cell>
        </row>
        <row r="175">
          <cell r="F175">
            <v>6</v>
          </cell>
        </row>
        <row r="199">
          <cell r="F199">
            <v>3</v>
          </cell>
        </row>
      </sheetData>
      <sheetData sheetId="5" refreshError="1">
        <row r="23">
          <cell r="F23">
            <v>1</v>
          </cell>
        </row>
        <row r="50">
          <cell r="F50">
            <v>1</v>
          </cell>
        </row>
        <row r="78">
          <cell r="F78">
            <v>1</v>
          </cell>
        </row>
        <row r="102">
          <cell r="F102">
            <v>1</v>
          </cell>
        </row>
        <row r="126">
          <cell r="F126">
            <v>1</v>
          </cell>
        </row>
      </sheetData>
      <sheetData sheetId="6" refreshError="1">
        <row r="17">
          <cell r="F17">
            <v>1</v>
          </cell>
        </row>
        <row r="33">
          <cell r="F33">
            <v>22</v>
          </cell>
        </row>
        <row r="49">
          <cell r="F49">
            <v>2</v>
          </cell>
        </row>
      </sheetData>
      <sheetData sheetId="7" refreshError="1">
        <row r="38">
          <cell r="F38">
            <v>65</v>
          </cell>
        </row>
        <row r="65">
          <cell r="F65">
            <v>200.10000000000002</v>
          </cell>
        </row>
        <row r="92">
          <cell r="F92">
            <v>165</v>
          </cell>
        </row>
        <row r="119">
          <cell r="F119">
            <v>156.54</v>
          </cell>
        </row>
      </sheetData>
      <sheetData sheetId="8" refreshError="1">
        <row r="49">
          <cell r="F49">
            <v>39</v>
          </cell>
        </row>
        <row r="113">
          <cell r="F113">
            <v>50</v>
          </cell>
        </row>
        <row r="140">
          <cell r="F140">
            <v>20</v>
          </cell>
        </row>
        <row r="160">
          <cell r="F160">
            <v>2</v>
          </cell>
        </row>
        <row r="179">
          <cell r="F179">
            <v>4</v>
          </cell>
        </row>
        <row r="199">
          <cell r="F199">
            <v>7</v>
          </cell>
        </row>
        <row r="221">
          <cell r="F221">
            <v>7</v>
          </cell>
        </row>
        <row r="248">
          <cell r="F248">
            <v>16</v>
          </cell>
        </row>
        <row r="268">
          <cell r="F268">
            <v>1</v>
          </cell>
        </row>
        <row r="295">
          <cell r="F295">
            <v>8</v>
          </cell>
        </row>
      </sheetData>
      <sheetData sheetId="9" refreshError="1">
        <row r="51">
          <cell r="F51">
            <v>8</v>
          </cell>
        </row>
        <row r="107">
          <cell r="F107">
            <v>387</v>
          </cell>
        </row>
        <row r="164">
          <cell r="F164">
            <v>391.9</v>
          </cell>
        </row>
        <row r="220">
          <cell r="F220">
            <v>164.6</v>
          </cell>
        </row>
        <row r="261">
          <cell r="F261">
            <v>70.5</v>
          </cell>
        </row>
        <row r="317">
          <cell r="F317">
            <v>340</v>
          </cell>
        </row>
        <row r="375">
          <cell r="F375">
            <v>351</v>
          </cell>
        </row>
        <row r="402">
          <cell r="F402">
            <v>2.92</v>
          </cell>
        </row>
        <row r="457">
          <cell r="F457">
            <v>53.339999999999996</v>
          </cell>
        </row>
        <row r="485">
          <cell r="F485">
            <v>3</v>
          </cell>
        </row>
        <row r="512">
          <cell r="F512">
            <v>1</v>
          </cell>
        </row>
        <row r="539">
          <cell r="F539">
            <v>1</v>
          </cell>
        </row>
        <row r="566">
          <cell r="F566">
            <v>1</v>
          </cell>
        </row>
      </sheetData>
      <sheetData sheetId="10" refreshError="1">
        <row r="18">
          <cell r="F18">
            <v>1</v>
          </cell>
        </row>
        <row r="37">
          <cell r="F37">
            <v>1</v>
          </cell>
        </row>
        <row r="57">
          <cell r="F57">
            <v>1</v>
          </cell>
        </row>
      </sheetData>
      <sheetData sheetId="11" refreshError="1">
        <row r="33">
          <cell r="F33">
            <v>8</v>
          </cell>
        </row>
        <row r="59">
          <cell r="F59">
            <v>2</v>
          </cell>
        </row>
        <row r="86">
          <cell r="F86">
            <v>1</v>
          </cell>
        </row>
        <row r="108">
          <cell r="G108">
            <v>100</v>
          </cell>
        </row>
      </sheetData>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ICAS 05.01"/>
      <sheetName val="ELECTRICAS 05.02"/>
      <sheetName val="ELECTRICAS 05.03"/>
      <sheetName val="ELECTRICAS 05.04"/>
      <sheetName val="ELECTRICAS 05.05"/>
      <sheetName val="ELECTRICAS 05.06"/>
      <sheetName val="ELECTRICAS 05.07"/>
      <sheetName val="ELECTRICAS 05.08"/>
      <sheetName val="ELECTRICAS 05.09"/>
      <sheetName val="ELECTRICAS 05.10"/>
      <sheetName val="ELECTRICAS 05.11"/>
      <sheetName val="ELECTRICAS 05.12"/>
      <sheetName val="ELECTRICAS 05.13"/>
      <sheetName val="ELECTRICAS 05.14"/>
      <sheetName val="ELECTRICAS 05.15"/>
      <sheetName val="APU"/>
      <sheetName val="INSUMOS-A"/>
    </sheetNames>
    <sheetDataSet>
      <sheetData sheetId="0" refreshError="1">
        <row r="56">
          <cell r="F56">
            <v>468</v>
          </cell>
        </row>
        <row r="115">
          <cell r="F115">
            <v>21</v>
          </cell>
        </row>
        <row r="160">
          <cell r="F160">
            <v>4</v>
          </cell>
        </row>
        <row r="216">
          <cell r="F216">
            <v>78</v>
          </cell>
        </row>
      </sheetData>
      <sheetData sheetId="1" refreshError="1">
        <row r="57">
          <cell r="F57">
            <v>480</v>
          </cell>
        </row>
        <row r="116">
          <cell r="F116">
            <v>168</v>
          </cell>
        </row>
        <row r="160">
          <cell r="F160">
            <v>4</v>
          </cell>
        </row>
        <row r="216">
          <cell r="F216">
            <v>238</v>
          </cell>
        </row>
        <row r="261">
          <cell r="F261">
            <v>46</v>
          </cell>
        </row>
        <row r="285">
          <cell r="F285">
            <v>104</v>
          </cell>
        </row>
        <row r="329">
          <cell r="F329">
            <v>92</v>
          </cell>
        </row>
        <row r="389">
          <cell r="F389">
            <v>168</v>
          </cell>
        </row>
        <row r="456">
          <cell r="F456">
            <v>468</v>
          </cell>
        </row>
      </sheetData>
      <sheetData sheetId="2" refreshError="1">
        <row r="27">
          <cell r="F27">
            <v>10</v>
          </cell>
        </row>
        <row r="52">
          <cell r="F52">
            <v>15</v>
          </cell>
        </row>
        <row r="74">
          <cell r="F74">
            <v>120</v>
          </cell>
        </row>
        <row r="96">
          <cell r="F96">
            <v>1</v>
          </cell>
        </row>
        <row r="118">
          <cell r="F118">
            <v>1</v>
          </cell>
        </row>
        <row r="142">
          <cell r="F142">
            <v>3</v>
          </cell>
        </row>
        <row r="165">
          <cell r="F165">
            <v>1</v>
          </cell>
        </row>
        <row r="187">
          <cell r="F187">
            <v>1</v>
          </cell>
        </row>
        <row r="209">
          <cell r="F209">
            <v>2</v>
          </cell>
        </row>
        <row r="232">
          <cell r="F232">
            <v>1</v>
          </cell>
        </row>
        <row r="254">
          <cell r="F254">
            <v>1</v>
          </cell>
        </row>
      </sheetData>
      <sheetData sheetId="3" refreshError="1">
        <row r="21">
          <cell r="F21">
            <v>1</v>
          </cell>
        </row>
        <row r="44">
          <cell r="F44">
            <v>1</v>
          </cell>
        </row>
        <row r="66">
          <cell r="F66">
            <v>1</v>
          </cell>
        </row>
        <row r="88">
          <cell r="F88">
            <v>1</v>
          </cell>
        </row>
        <row r="110">
          <cell r="F110">
            <v>1</v>
          </cell>
        </row>
        <row r="134">
          <cell r="F134">
            <v>1</v>
          </cell>
        </row>
        <row r="160">
          <cell r="F160">
            <v>1</v>
          </cell>
        </row>
        <row r="185">
          <cell r="F185">
            <v>1</v>
          </cell>
        </row>
      </sheetData>
      <sheetData sheetId="4" refreshError="1">
        <row r="27">
          <cell r="F27">
            <v>50</v>
          </cell>
        </row>
        <row r="56">
          <cell r="F56">
            <v>30</v>
          </cell>
        </row>
        <row r="83">
          <cell r="F83">
            <v>38</v>
          </cell>
        </row>
        <row r="109">
          <cell r="F109">
            <v>27</v>
          </cell>
        </row>
        <row r="134">
          <cell r="F134">
            <v>175</v>
          </cell>
        </row>
        <row r="158">
          <cell r="F158">
            <v>590</v>
          </cell>
        </row>
      </sheetData>
      <sheetData sheetId="5" refreshError="1">
        <row r="43">
          <cell r="F43">
            <v>8</v>
          </cell>
        </row>
        <row r="71">
          <cell r="F71">
            <v>5</v>
          </cell>
        </row>
        <row r="99">
          <cell r="F99">
            <v>2</v>
          </cell>
        </row>
        <row r="159">
          <cell r="F159">
            <v>132</v>
          </cell>
        </row>
      </sheetData>
      <sheetData sheetId="6" refreshError="1"/>
      <sheetData sheetId="7" refreshError="1">
        <row r="33">
          <cell r="F33">
            <v>106</v>
          </cell>
        </row>
        <row r="60">
          <cell r="F60">
            <v>25</v>
          </cell>
        </row>
        <row r="87">
          <cell r="F87">
            <v>165</v>
          </cell>
        </row>
        <row r="114">
          <cell r="F114">
            <v>2600</v>
          </cell>
        </row>
        <row r="141">
          <cell r="F141">
            <v>2200</v>
          </cell>
        </row>
        <row r="168">
          <cell r="F168">
            <v>300</v>
          </cell>
        </row>
        <row r="195">
          <cell r="F195">
            <v>4000</v>
          </cell>
        </row>
        <row r="222">
          <cell r="F222">
            <v>81</v>
          </cell>
        </row>
      </sheetData>
      <sheetData sheetId="8" refreshError="1">
        <row r="33">
          <cell r="F33">
            <v>21</v>
          </cell>
        </row>
        <row r="60">
          <cell r="F60">
            <v>4</v>
          </cell>
        </row>
        <row r="87">
          <cell r="F87">
            <v>4</v>
          </cell>
        </row>
        <row r="114">
          <cell r="F114">
            <v>1</v>
          </cell>
        </row>
      </sheetData>
      <sheetData sheetId="9" refreshError="1">
        <row r="22">
          <cell r="F22">
            <v>19</v>
          </cell>
        </row>
        <row r="45">
          <cell r="F45">
            <v>19</v>
          </cell>
        </row>
        <row r="67">
          <cell r="F67">
            <v>5</v>
          </cell>
        </row>
        <row r="89">
          <cell r="F89">
            <v>19</v>
          </cell>
        </row>
        <row r="111">
          <cell r="F111">
            <v>19</v>
          </cell>
        </row>
        <row r="132">
          <cell r="F132">
            <v>1</v>
          </cell>
        </row>
        <row r="155">
          <cell r="F155">
            <v>1</v>
          </cell>
        </row>
        <row r="177">
          <cell r="F177">
            <v>19</v>
          </cell>
        </row>
        <row r="198">
          <cell r="F198">
            <v>1</v>
          </cell>
        </row>
      </sheetData>
      <sheetData sheetId="10" refreshError="1">
        <row r="186">
          <cell r="F186">
            <v>1</v>
          </cell>
        </row>
      </sheetData>
      <sheetData sheetId="11" refreshError="1">
        <row r="33">
          <cell r="F33">
            <v>1</v>
          </cell>
        </row>
        <row r="60">
          <cell r="F60">
            <v>1</v>
          </cell>
        </row>
        <row r="84">
          <cell r="F84">
            <v>141</v>
          </cell>
        </row>
        <row r="111">
          <cell r="F111">
            <v>12</v>
          </cell>
        </row>
        <row r="138">
          <cell r="F138">
            <v>12</v>
          </cell>
        </row>
        <row r="165">
          <cell r="F165">
            <v>2</v>
          </cell>
        </row>
        <row r="192">
          <cell r="F192">
            <v>12</v>
          </cell>
        </row>
        <row r="211">
          <cell r="F211">
            <v>1</v>
          </cell>
        </row>
        <row r="238">
          <cell r="F238">
            <v>1</v>
          </cell>
        </row>
        <row r="265">
          <cell r="F265">
            <v>1</v>
          </cell>
        </row>
      </sheetData>
      <sheetData sheetId="12" refreshError="1"/>
      <sheetData sheetId="13" refreshError="1">
        <row r="21">
          <cell r="F21">
            <v>1</v>
          </cell>
        </row>
        <row r="44">
          <cell r="F44">
            <v>1</v>
          </cell>
        </row>
      </sheetData>
      <sheetData sheetId="14" refreshError="1">
        <row r="21">
          <cell r="F21">
            <v>1</v>
          </cell>
        </row>
        <row r="45">
          <cell r="F45">
            <v>1</v>
          </cell>
        </row>
      </sheetData>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3"/>
  <sheetViews>
    <sheetView tabSelected="1" topLeftCell="A181" zoomScale="124" zoomScaleNormal="124" workbookViewId="0">
      <selection activeCell="C638" sqref="C638:F638"/>
    </sheetView>
  </sheetViews>
  <sheetFormatPr baseColWidth="10" defaultColWidth="9.140625" defaultRowHeight="21.95" customHeight="1"/>
  <cols>
    <col min="1" max="1" width="8.28515625" style="838" customWidth="1"/>
    <col min="2" max="2" width="72" style="839" customWidth="1"/>
    <col min="3" max="3" width="7.7109375" style="840" customWidth="1"/>
    <col min="4" max="4" width="10.28515625" style="840" customWidth="1"/>
    <col min="5" max="5" width="14" style="1091" customWidth="1"/>
    <col min="6" max="6" width="18.5703125" style="840" customWidth="1"/>
    <col min="7" max="7" width="17" style="838" customWidth="1"/>
    <col min="8" max="8" width="14.42578125" style="838" customWidth="1"/>
    <col min="9" max="16384" width="9.140625" style="838"/>
  </cols>
  <sheetData>
    <row r="1" spans="1:6" ht="21.95" customHeight="1" thickBot="1">
      <c r="A1" s="1547" t="s">
        <v>865</v>
      </c>
      <c r="B1" s="1548"/>
      <c r="C1" s="1548"/>
      <c r="D1" s="1548"/>
      <c r="E1" s="1548"/>
      <c r="F1" s="1549"/>
    </row>
    <row r="2" spans="1:6" ht="17.25" customHeight="1" thickBot="1">
      <c r="A2" s="1550" t="s">
        <v>866</v>
      </c>
      <c r="B2" s="1551"/>
      <c r="C2" s="1551"/>
      <c r="D2" s="1551"/>
      <c r="E2" s="1551"/>
      <c r="F2" s="1552"/>
    </row>
    <row r="3" spans="1:6" ht="47.25">
      <c r="A3" s="841"/>
      <c r="B3" s="1035" t="s">
        <v>772</v>
      </c>
      <c r="C3" s="1553"/>
      <c r="D3" s="1553"/>
      <c r="E3" s="1553"/>
      <c r="F3" s="1554"/>
    </row>
    <row r="4" spans="1:6" ht="12" thickBot="1">
      <c r="A4" s="1080"/>
      <c r="B4" s="842" t="s">
        <v>863</v>
      </c>
      <c r="C4" s="1555"/>
      <c r="D4" s="1555"/>
      <c r="E4" s="1555"/>
      <c r="F4" s="1556"/>
    </row>
    <row r="5" spans="1:6" ht="8.25" customHeight="1" thickBot="1">
      <c r="A5" s="843"/>
      <c r="B5" s="844"/>
      <c r="C5" s="844"/>
      <c r="D5" s="845"/>
      <c r="E5" s="1137"/>
      <c r="F5" s="846"/>
    </row>
    <row r="6" spans="1:6" ht="18.75" thickBot="1">
      <c r="A6" s="1042"/>
      <c r="B6" s="1043" t="s">
        <v>21</v>
      </c>
      <c r="C6" s="1044"/>
      <c r="D6" s="1044"/>
      <c r="E6" s="1138"/>
      <c r="F6" s="1045"/>
    </row>
    <row r="7" spans="1:6" ht="12" thickBot="1">
      <c r="A7" s="847"/>
      <c r="B7" s="1041" t="s">
        <v>22</v>
      </c>
      <c r="C7" s="1257" t="s">
        <v>20</v>
      </c>
      <c r="D7" s="1258" t="s">
        <v>1</v>
      </c>
      <c r="E7" s="1259" t="s">
        <v>2</v>
      </c>
      <c r="F7" s="1260" t="s">
        <v>3</v>
      </c>
    </row>
    <row r="8" spans="1:6" ht="24.75" customHeight="1">
      <c r="A8" s="1310" t="s">
        <v>23</v>
      </c>
      <c r="B8" s="1172" t="str">
        <f>VLOOKUP(A8,ANA!$A$6:$B$2048,2,FALSE)</f>
        <v xml:space="preserve"> SUMINISTRO E INSTALACION VALLA INFORMATIVA 2,5M X 3,5M EN ESTRUCTURA METALICA EN ANGULOS PARA SOPORTE</v>
      </c>
      <c r="C8" s="1255" t="s">
        <v>4</v>
      </c>
      <c r="D8" s="1152">
        <f>+'[6]PRELIMINARES 1,1'!$G$16</f>
        <v>1</v>
      </c>
      <c r="E8" s="1153"/>
      <c r="F8" s="1154"/>
    </row>
    <row r="9" spans="1:6" ht="11.25">
      <c r="A9" s="1151" t="s">
        <v>24</v>
      </c>
      <c r="B9" s="1251" t="str">
        <f>VLOOKUP(A9,ANA!$A$6:$B$2048,2,FALSE)</f>
        <v xml:space="preserve"> LOCALIZACION Y REPLANTEO</v>
      </c>
      <c r="C9" s="1309" t="s">
        <v>5</v>
      </c>
      <c r="D9" s="1252">
        <f>+'[6]PRELIMINARES 1,1'!$G$34</f>
        <v>1518.97</v>
      </c>
      <c r="E9" s="1253"/>
      <c r="F9" s="1311"/>
    </row>
    <row r="10" spans="1:6" ht="22.5">
      <c r="A10" s="1151" t="s">
        <v>26</v>
      </c>
      <c r="B10" s="1251" t="str">
        <f>VLOOKUP(A10,ANA!$A$6:$B$2048,2,FALSE)</f>
        <v xml:space="preserve"> CERRAMIENTO EN LAMINA CORRUGADA DE ZINC H=2,1m, PARALES EN MADERA CADA 1.8 M MAX.</v>
      </c>
      <c r="C10" s="1309" t="s">
        <v>7</v>
      </c>
      <c r="D10" s="1252">
        <f>+'[6]PRELIMINARES 1,1'!$G$52</f>
        <v>79.669999999999987</v>
      </c>
      <c r="E10" s="1253"/>
      <c r="F10" s="1311"/>
    </row>
    <row r="11" spans="1:6" ht="30" customHeight="1">
      <c r="A11" s="1151" t="s">
        <v>27</v>
      </c>
      <c r="B11" s="1251" t="str">
        <f>VLOOKUP(A11,ANA!$A$6:$B$2048,2,FALSE)</f>
        <v xml:space="preserve"> CAMPAMENTO (36 M2) EN MADERA ORDINARIA, PISO FUNDIDO, CUBIERTA EN TEJA FIBROCEMENTO, CON DOS BAÑOS INDEPENDIENTES, (c/u con lavamanos y sanitario).</v>
      </c>
      <c r="C11" s="1309" t="s">
        <v>4</v>
      </c>
      <c r="D11" s="1252">
        <f>+'[6]PRELIMINARES 1,1'!$F$70</f>
        <v>1</v>
      </c>
      <c r="E11" s="1253"/>
      <c r="F11" s="1311"/>
    </row>
    <row r="12" spans="1:6" ht="30.75" customHeight="1" thickBot="1">
      <c r="A12" s="1312" t="s">
        <v>28</v>
      </c>
      <c r="B12" s="1313" t="str">
        <f>VLOOKUP(A12,ANA!$A$6:$B$2048,2,FALSE)</f>
        <v xml:space="preserve"> DEMOLICION CONTRUCCION EXISTENTE, INCLUYE CARGUE, RETIRO DE ESCOMBROS Y PAGO A ESCOMBRERA AUTORIZADA</v>
      </c>
      <c r="C12" s="1256" t="s">
        <v>145</v>
      </c>
      <c r="D12" s="1275">
        <f>+'[6]PRELIMINARES 1,1'!$G$88</f>
        <v>1518.9657000000002</v>
      </c>
      <c r="E12" s="1314"/>
      <c r="F12" s="1315"/>
    </row>
    <row r="13" spans="1:6" ht="21.95" customHeight="1" thickBot="1">
      <c r="A13" s="1155"/>
      <c r="B13" s="1156"/>
      <c r="C13" s="1157"/>
      <c r="D13" s="1157"/>
      <c r="E13" s="1150"/>
      <c r="F13" s="1158"/>
    </row>
    <row r="14" spans="1:6" ht="7.5" customHeight="1">
      <c r="A14" s="1155"/>
      <c r="B14" s="1156"/>
      <c r="C14" s="1157"/>
      <c r="D14" s="1157"/>
      <c r="E14" s="1150"/>
      <c r="F14" s="1159"/>
    </row>
    <row r="15" spans="1:6" ht="12" thickBot="1">
      <c r="A15" s="1155"/>
      <c r="B15" s="1160" t="s">
        <v>29</v>
      </c>
      <c r="C15" s="1261" t="s">
        <v>20</v>
      </c>
      <c r="D15" s="1261" t="s">
        <v>1</v>
      </c>
      <c r="E15" s="1262" t="s">
        <v>2</v>
      </c>
      <c r="F15" s="1263" t="s">
        <v>3</v>
      </c>
    </row>
    <row r="16" spans="1:6" ht="11.25">
      <c r="A16" s="1162" t="s">
        <v>30</v>
      </c>
      <c r="B16" s="1172" t="str">
        <f>VLOOKUP(A16,ANA!$A$6:$B$2048,2,FALSE)</f>
        <v xml:space="preserve"> INSTALACION PROVISIONAL RED DE ENERGIA incluye tramites ante ESP</v>
      </c>
      <c r="C16" s="1255" t="s">
        <v>10</v>
      </c>
      <c r="D16" s="1152">
        <f>+'[6] PRELIMINARES 1,2'!$G$15</f>
        <v>1</v>
      </c>
      <c r="E16" s="1153"/>
      <c r="F16" s="1154"/>
    </row>
    <row r="17" spans="1:6" ht="12" thickBot="1">
      <c r="A17" s="1316" t="s">
        <v>31</v>
      </c>
      <c r="B17" s="1313" t="str">
        <f>VLOOKUP(A17,ANA!$A$6:$B$2048,2,FALSE)</f>
        <v xml:space="preserve"> INSTALACION PROVISIONAL RED HIDROSANITARIA  incluye tramites ante ESP</v>
      </c>
      <c r="C17" s="1256" t="s">
        <v>10</v>
      </c>
      <c r="D17" s="1275">
        <f>+'[6] PRELIMINARES 1,2'!$G$31</f>
        <v>1</v>
      </c>
      <c r="E17" s="1314"/>
      <c r="F17" s="1315"/>
    </row>
    <row r="18" spans="1:6" ht="21.95" customHeight="1" thickBot="1">
      <c r="A18" s="1155"/>
      <c r="B18" s="1156"/>
      <c r="C18" s="1157"/>
      <c r="D18" s="1157"/>
      <c r="E18" s="1150"/>
      <c r="F18" s="1158"/>
    </row>
    <row r="19" spans="1:6" ht="9" customHeight="1">
      <c r="A19" s="1155"/>
      <c r="B19" s="1156"/>
      <c r="C19" s="1157"/>
      <c r="D19" s="1157"/>
      <c r="E19" s="1150"/>
      <c r="F19" s="1159"/>
    </row>
    <row r="20" spans="1:6" ht="12" thickBot="1">
      <c r="A20" s="1155"/>
      <c r="B20" s="1160" t="s">
        <v>411</v>
      </c>
      <c r="C20" s="1261" t="s">
        <v>20</v>
      </c>
      <c r="D20" s="1261" t="s">
        <v>1</v>
      </c>
      <c r="E20" s="1262" t="s">
        <v>2</v>
      </c>
      <c r="F20" s="1263" t="s">
        <v>3</v>
      </c>
    </row>
    <row r="21" spans="1:6" ht="22.5">
      <c r="A21" s="1317" t="s">
        <v>32</v>
      </c>
      <c r="B21" s="1172" t="str">
        <f>VLOOKUP(A21,ANA!$A$6:$B$2048,2,FALSE)</f>
        <v xml:space="preserve"> EXCAVACION MECANICA EN MATERIAL COMUN INCLUYE DESALOJO Y PAGO ESCOMBRERA AUTORIZADA</v>
      </c>
      <c r="C21" s="1255" t="s">
        <v>17</v>
      </c>
      <c r="D21" s="1166">
        <f>+'[6]PRELIMINARES 1.3'!$G$16</f>
        <v>5118.8999999999996</v>
      </c>
      <c r="E21" s="1153"/>
      <c r="F21" s="1154"/>
    </row>
    <row r="22" spans="1:6" ht="11.25">
      <c r="A22" s="1318" t="s">
        <v>33</v>
      </c>
      <c r="B22" s="1251" t="str">
        <f>VLOOKUP(A22,ANA!$A$6:$B$2048,2,FALSE)</f>
        <v xml:space="preserve"> EXCAVACION MANUAL CONGLOMERADO HASTA 2 MTS</v>
      </c>
      <c r="C22" s="1309" t="s">
        <v>17</v>
      </c>
      <c r="D22" s="1254">
        <f>+'[6]PRELIMINARES 1.3'!$G$43</f>
        <v>377.84251499999999</v>
      </c>
      <c r="E22" s="1253"/>
      <c r="F22" s="1311"/>
    </row>
    <row r="23" spans="1:6" ht="11.25">
      <c r="A23" s="1318" t="s">
        <v>34</v>
      </c>
      <c r="B23" s="1251" t="str">
        <f>VLOOKUP(A23,ANA!$A$6:$B$2048,2,FALSE)</f>
        <v xml:space="preserve"> EXCAVACION MANUAL EN MATERIAL COMUN HASTA 2 MTS</v>
      </c>
      <c r="C23" s="1309" t="s">
        <v>148</v>
      </c>
      <c r="D23" s="1254">
        <f>+'[6]PRELIMINARES 1.3'!$G$57</f>
        <v>78.5</v>
      </c>
      <c r="E23" s="1253"/>
      <c r="F23" s="1311"/>
    </row>
    <row r="24" spans="1:6" ht="11.25">
      <c r="A24" s="1318" t="s">
        <v>767</v>
      </c>
      <c r="B24" s="1251" t="str">
        <f>VLOOKUP(A24,ANA!$A$6:$B$2048,2,FALSE)</f>
        <v xml:space="preserve"> EXCAVACION MANUAL EN MATERIAL COMUN H&gt; 2 MTS</v>
      </c>
      <c r="C24" s="1309" t="s">
        <v>148</v>
      </c>
      <c r="D24" s="1254">
        <f>+'[6]PRELIMINARES 1.3'!$G$77</f>
        <v>147.65999999999997</v>
      </c>
      <c r="E24" s="1253"/>
      <c r="F24" s="1311"/>
    </row>
    <row r="25" spans="1:6" ht="11.25">
      <c r="A25" s="1318" t="s">
        <v>768</v>
      </c>
      <c r="B25" s="1251" t="str">
        <f>VLOOKUP(A25,ANA!$A$6:$B$2048,2,FALSE)</f>
        <v xml:space="preserve"> EXCAVACION MANUAL BAJO AGUA HASTA 2 MTS</v>
      </c>
      <c r="C25" s="1309" t="s">
        <v>148</v>
      </c>
      <c r="D25" s="1254">
        <f>+'[6]PRELIMINARES 1.3'!$G$91</f>
        <v>78.5</v>
      </c>
      <c r="E25" s="1253"/>
      <c r="F25" s="1311"/>
    </row>
    <row r="26" spans="1:6" ht="27" customHeight="1">
      <c r="A26" s="1318" t="s">
        <v>415</v>
      </c>
      <c r="B26" s="1251" t="str">
        <f>VLOOKUP(A26,ANA!$A$6:$B$2048,2,FALSE)</f>
        <v>CARGUE Y RETIRO DE ESCOMBROS Y/O MATERIAL DE EXCAVACIÓN INC. ESCOMBRERA AUTORIZADA</v>
      </c>
      <c r="C26" s="1309" t="s">
        <v>17</v>
      </c>
      <c r="D26" s="1254">
        <v>420</v>
      </c>
      <c r="E26" s="1253"/>
      <c r="F26" s="1311"/>
    </row>
    <row r="27" spans="1:6" ht="16.5" customHeight="1">
      <c r="A27" s="1318" t="s">
        <v>769</v>
      </c>
      <c r="B27" s="1251" t="str">
        <f>VLOOKUP(A27,ANA!$A$6:$B$2048,2,FALSE)</f>
        <v>RELLENO CON MATERIAL DE SITIO, COMPACTADO CON APISONADOR MECANICO</v>
      </c>
      <c r="C27" s="1309" t="s">
        <v>17</v>
      </c>
      <c r="D27" s="1254">
        <f>+'[6]PRELIMINARES 1.3'!$G$135</f>
        <v>391.7724465</v>
      </c>
      <c r="E27" s="1253"/>
      <c r="F27" s="1311"/>
    </row>
    <row r="28" spans="1:6" ht="16.5" customHeight="1">
      <c r="A28" s="1318" t="s">
        <v>770</v>
      </c>
      <c r="B28" s="1251" t="str">
        <f>VLOOKUP(A28,ANA!$A$6:$B$2048,2,FALSE)</f>
        <v xml:space="preserve"> RELLENO COMPACTADO CON RECEBO COMÚN, COMPACTADO CON APISONADOR MECANICO</v>
      </c>
      <c r="C28" s="1309" t="s">
        <v>17</v>
      </c>
      <c r="D28" s="1254">
        <f>+'[6]PRELIMINARES 1.3'!$G$160</f>
        <v>297.44323500000002</v>
      </c>
      <c r="E28" s="1253"/>
      <c r="F28" s="1311"/>
    </row>
    <row r="29" spans="1:6" ht="12" thickBot="1">
      <c r="A29" s="1319" t="s">
        <v>771</v>
      </c>
      <c r="B29" s="1313" t="str">
        <f>VLOOKUP(A29,ANA!$A$6:$B$2048,2,FALSE)</f>
        <v xml:space="preserve"> ENTIBADO EN MADERA H=3,0 MTS</v>
      </c>
      <c r="C29" s="1256" t="s">
        <v>146</v>
      </c>
      <c r="D29" s="1320">
        <f>+'[6]PRELIMINARES 1.3'!$F$187</f>
        <v>154.15</v>
      </c>
      <c r="E29" s="1314"/>
      <c r="F29" s="1315"/>
    </row>
    <row r="30" spans="1:6" ht="23.25" customHeight="1" thickBot="1">
      <c r="A30" s="1155"/>
      <c r="B30" s="1156"/>
      <c r="C30" s="1157"/>
      <c r="D30" s="1157"/>
      <c r="E30" s="1150"/>
      <c r="F30" s="1158"/>
    </row>
    <row r="31" spans="1:6" ht="15.75" customHeight="1" thickBot="1">
      <c r="A31" s="1155"/>
      <c r="B31" s="1156"/>
      <c r="C31" s="1157"/>
      <c r="D31" s="1157"/>
      <c r="E31" s="1150"/>
      <c r="F31" s="1171"/>
    </row>
    <row r="32" spans="1:6" ht="21.95" customHeight="1" thickBot="1">
      <c r="A32" s="1234"/>
      <c r="B32" s="1559" t="s">
        <v>834</v>
      </c>
      <c r="C32" s="1559"/>
      <c r="D32" s="1559"/>
      <c r="E32" s="1560"/>
      <c r="F32" s="1165">
        <f>SUM(F30+F18+F13)</f>
        <v>0</v>
      </c>
    </row>
    <row r="33" spans="1:6" ht="16.5" customHeight="1" thickBot="1">
      <c r="A33" s="847"/>
      <c r="F33" s="848"/>
    </row>
    <row r="34" spans="1:6" ht="18.75" thickBot="1">
      <c r="A34" s="1042"/>
      <c r="B34" s="1043" t="s">
        <v>35</v>
      </c>
      <c r="C34" s="1044"/>
      <c r="D34" s="1044"/>
      <c r="E34" s="1138"/>
      <c r="F34" s="1045"/>
    </row>
    <row r="35" spans="1:6" ht="12" thickBot="1">
      <c r="A35" s="847"/>
      <c r="B35" s="850" t="s">
        <v>36</v>
      </c>
      <c r="C35" s="851" t="s">
        <v>20</v>
      </c>
      <c r="D35" s="1264" t="s">
        <v>1</v>
      </c>
      <c r="E35" s="1265" t="s">
        <v>2</v>
      </c>
      <c r="F35" s="1266" t="s">
        <v>3</v>
      </c>
    </row>
    <row r="36" spans="1:6" s="854" customFormat="1" ht="15.75" customHeight="1">
      <c r="A36" s="1321" t="s">
        <v>37</v>
      </c>
      <c r="B36" s="1172" t="str">
        <f>VLOOKUP(A36,ANA!$A$6:$B$2048,2,FALSE)</f>
        <v xml:space="preserve"> CONCRETO PREMEZCLADO PARA ZAPATAS 3000 PSI FUNDIDAS A UNA PROF. 1,5 M</v>
      </c>
      <c r="C36" s="1255" t="s">
        <v>148</v>
      </c>
      <c r="D36" s="1152">
        <f>+[7]ZAPATAS!$N$18</f>
        <v>209.345</v>
      </c>
      <c r="E36" s="1176"/>
      <c r="F36" s="1154"/>
    </row>
    <row r="37" spans="1:6" ht="22.5">
      <c r="A37" s="1167" t="s">
        <v>416</v>
      </c>
      <c r="B37" s="1251" t="str">
        <f>VLOOKUP(A37,ANA!$A$6:$B$2048,2,FALSE)</f>
        <v xml:space="preserve"> CONCRETO PREMEZCLADO PARA VIGAS DE AMARRE CIMENTACION DE 0,50m x 0,60m de  3000 PSI</v>
      </c>
      <c r="C37" s="1309" t="s">
        <v>7</v>
      </c>
      <c r="D37" s="1252">
        <f>+'[7]VIGA C, 50x60'!$G$35</f>
        <v>154.69</v>
      </c>
      <c r="E37" s="1322"/>
      <c r="F37" s="1311"/>
    </row>
    <row r="38" spans="1:6" ht="22.5">
      <c r="A38" s="1167" t="s">
        <v>417</v>
      </c>
      <c r="B38" s="1251" t="str">
        <f>VLOOKUP(A38,ANA!$A$6:$B$2048,2,FALSE)</f>
        <v xml:space="preserve"> CONCRETO PREMEZCLADO PARA VIGAS DE AMARRE CIMENTACION DE 0,30m x 0,60m de  3000 PSI</v>
      </c>
      <c r="C38" s="1309" t="s">
        <v>7</v>
      </c>
      <c r="D38" s="1252">
        <f>+'[7]VIGA C. 30x60'!$G$77</f>
        <v>387.0200000000001</v>
      </c>
      <c r="E38" s="1322"/>
      <c r="F38" s="1311"/>
    </row>
    <row r="39" spans="1:6" ht="11.25">
      <c r="A39" s="1167" t="s">
        <v>157</v>
      </c>
      <c r="B39" s="1251" t="str">
        <f>VLOOKUP(A39,ANA!$A$6:$B$2048,2,FALSE)</f>
        <v xml:space="preserve"> MUROS DE CONTENCION EN CONCRETO PREMEZCLADO DE 3000 PSI  E = 0,20 MTS.</v>
      </c>
      <c r="C39" s="1309" t="s">
        <v>148</v>
      </c>
      <c r="D39" s="1252">
        <f>+'[7]MURO CONT. e=20cm'!$I$36</f>
        <v>109.80606</v>
      </c>
      <c r="E39" s="1322"/>
      <c r="F39" s="1311"/>
    </row>
    <row r="40" spans="1:6" ht="22.5">
      <c r="A40" s="1167" t="s">
        <v>38</v>
      </c>
      <c r="B40" s="1251" t="str">
        <f>VLOOKUP(A40,ANA!$A$6:$B$2048,2,FALSE)</f>
        <v xml:space="preserve"> CONCRETO PREMEZCLADO PARA LOSA DE CONTRAPISO DE 3000 PSI E=0,10 MT. INCLUYE MALLA ELECTROSOLDAD DE 8MM  </v>
      </c>
      <c r="C40" s="1309" t="s">
        <v>5</v>
      </c>
      <c r="D40" s="1252">
        <f>+'[7]LOSA DE CONTRAPISO e=10cm'!$F$6</f>
        <v>1518.64</v>
      </c>
      <c r="E40" s="1322"/>
      <c r="F40" s="1311"/>
    </row>
    <row r="41" spans="1:6" ht="11.25">
      <c r="A41" s="1167" t="s">
        <v>39</v>
      </c>
      <c r="B41" s="1251" t="str">
        <f>VLOOKUP(A41,ANA!$A$6:$B$2048,2,FALSE)</f>
        <v xml:space="preserve"> CONCRETO DE LIMPIEZA  E = 0,05 M DE 2000 PSI</v>
      </c>
      <c r="C41" s="1309" t="s">
        <v>5</v>
      </c>
      <c r="D41" s="1252">
        <f>+'[7]CONCRETO DE LIMPIEZA'!$H$97</f>
        <v>704.57299999999987</v>
      </c>
      <c r="E41" s="1322"/>
      <c r="F41" s="1311"/>
    </row>
    <row r="42" spans="1:6" ht="17.25" customHeight="1" thickBot="1">
      <c r="A42" s="1323" t="s">
        <v>40</v>
      </c>
      <c r="B42" s="1313" t="str">
        <f>VLOOKUP(A42,ANA!$A$6:$B$2048,2,FALSE)</f>
        <v xml:space="preserve"> INSTALACION DE PLASTICO CAL 6 PARA IMPERMEABILIZACION MURO DE CONTENCIÓN</v>
      </c>
      <c r="C42" s="1256" t="s">
        <v>5</v>
      </c>
      <c r="D42" s="1275">
        <f>+'[6]CIMENTACIONES 2.1.'!$G$26</f>
        <v>549.03</v>
      </c>
      <c r="E42" s="1324"/>
      <c r="F42" s="1315"/>
    </row>
    <row r="43" spans="1:6" ht="21.95" customHeight="1" thickBot="1">
      <c r="A43" s="1155"/>
      <c r="B43" s="1156"/>
      <c r="C43" s="1157"/>
      <c r="D43" s="1157"/>
      <c r="E43" s="1150"/>
      <c r="F43" s="1158"/>
    </row>
    <row r="44" spans="1:6" ht="15" customHeight="1" thickBot="1">
      <c r="A44" s="1155"/>
      <c r="B44" s="1156"/>
      <c r="C44" s="1157"/>
      <c r="D44" s="1157"/>
      <c r="E44" s="1150"/>
      <c r="F44" s="1171"/>
    </row>
    <row r="45" spans="1:6" ht="21.95" customHeight="1" thickBot="1">
      <c r="A45" s="1234"/>
      <c r="B45" s="1559" t="s">
        <v>835</v>
      </c>
      <c r="C45" s="1559"/>
      <c r="D45" s="1559"/>
      <c r="E45" s="1560"/>
      <c r="F45" s="1165">
        <f>SUM(F43)</f>
        <v>0</v>
      </c>
    </row>
    <row r="46" spans="1:6" ht="7.5" customHeight="1" thickBot="1">
      <c r="A46" s="847"/>
      <c r="F46" s="848"/>
    </row>
    <row r="47" spans="1:6" ht="21.95" customHeight="1" thickBot="1">
      <c r="A47" s="1042"/>
      <c r="B47" s="1043" t="s">
        <v>41</v>
      </c>
      <c r="C47" s="1044"/>
      <c r="D47" s="1044"/>
      <c r="E47" s="1138"/>
      <c r="F47" s="1045"/>
    </row>
    <row r="48" spans="1:6" ht="12" thickBot="1">
      <c r="A48" s="847"/>
      <c r="B48" s="850" t="s">
        <v>412</v>
      </c>
      <c r="C48" s="851" t="s">
        <v>20</v>
      </c>
      <c r="D48" s="1264" t="s">
        <v>1</v>
      </c>
      <c r="E48" s="1265" t="s">
        <v>2</v>
      </c>
      <c r="F48" s="1266" t="s">
        <v>3</v>
      </c>
    </row>
    <row r="49" spans="1:6" ht="11.25" customHeight="1">
      <c r="A49" s="1321" t="s">
        <v>42</v>
      </c>
      <c r="B49" s="1172" t="str">
        <f>VLOOKUP(A49,ANA!$A$6:$B$2048,2,FALSE)</f>
        <v xml:space="preserve"> CONCRETO PREMEZCLADO PARA COLUMNAS DE 3000 PSI SECCIÓN 0,30 M X 0,30 M</v>
      </c>
      <c r="C49" s="1268" t="s">
        <v>7</v>
      </c>
      <c r="D49" s="1152">
        <f>+'[7]COL 30x30'!$E$18</f>
        <v>38.5</v>
      </c>
      <c r="E49" s="1271"/>
      <c r="F49" s="1168"/>
    </row>
    <row r="50" spans="1:6" ht="11.25">
      <c r="A50" s="1167" t="s">
        <v>43</v>
      </c>
      <c r="B50" s="1251" t="str">
        <f>VLOOKUP(A50,ANA!$A$6:$B$2048,2,FALSE)</f>
        <v xml:space="preserve"> CONCRETO PREMEZCLADO PARA COLUMNAS DE 3000 PSI SECCIÓN 0,50 M X 0,50 M</v>
      </c>
      <c r="C50" s="1269" t="s">
        <v>7</v>
      </c>
      <c r="D50" s="1252">
        <f>+'[7]COL 50x50'!$E$41</f>
        <v>187.29999999999998</v>
      </c>
      <c r="E50" s="1272"/>
      <c r="F50" s="1274"/>
    </row>
    <row r="51" spans="1:6" ht="11.25">
      <c r="A51" s="1167" t="s">
        <v>44</v>
      </c>
      <c r="B51" s="1251" t="str">
        <f>VLOOKUP(A51,ANA!$A$6:$B$2048,2,FALSE)</f>
        <v xml:space="preserve"> CONCRETO PREMEZCLADO PARA COLUMNAS DE 3000 PSI SECCIÓN 0,60 M X 0,60 M</v>
      </c>
      <c r="C51" s="1269" t="s">
        <v>7</v>
      </c>
      <c r="D51" s="1252">
        <f>+'[7]COL 60x60'!$E$34</f>
        <v>222.2</v>
      </c>
      <c r="E51" s="1272"/>
      <c r="F51" s="1274"/>
    </row>
    <row r="52" spans="1:6" ht="11.25">
      <c r="A52" s="1167" t="s">
        <v>155</v>
      </c>
      <c r="B52" s="1251" t="str">
        <f>VLOOKUP(A52,ANA!$A$6:$B$2048,2,FALSE)</f>
        <v xml:space="preserve"> CONCRETO PREMEZCLADO PARA VIGAS AEREAS DE 3000 PSI de 0,30 M X 0,50 M</v>
      </c>
      <c r="C52" s="1269" t="s">
        <v>7</v>
      </c>
      <c r="D52" s="1252">
        <f>+'[7]VIG A. 30x50'!$F$14</f>
        <v>45.63</v>
      </c>
      <c r="E52" s="1272"/>
      <c r="F52" s="1274"/>
    </row>
    <row r="53" spans="1:6" ht="11.25">
      <c r="A53" s="1167" t="s">
        <v>156</v>
      </c>
      <c r="B53" s="1251" t="str">
        <f>VLOOKUP(A53,ANA!$A$6:$B$2048,2,FALSE)</f>
        <v xml:space="preserve"> CONCRETO PREMEZCLADO PARA VIGAS AEREAS DE 3000 PSI de 0,50 M X 0,50 M</v>
      </c>
      <c r="C53" s="1269" t="s">
        <v>7</v>
      </c>
      <c r="D53" s="1252">
        <f>+'[7]VIG A. 50x50'!$U$73</f>
        <v>919.44</v>
      </c>
      <c r="E53" s="1272"/>
      <c r="F53" s="1274"/>
    </row>
    <row r="54" spans="1:6" ht="11.25">
      <c r="A54" s="1167" t="s">
        <v>154</v>
      </c>
      <c r="B54" s="1251" t="str">
        <f>VLOOKUP(A54,ANA!$A$6:$B$2048,2,FALSE)</f>
        <v xml:space="preserve"> CONCRETO PREMEZCLADO PARA VIGAS AEREAS DE 3000 PSI de 0,30 M X 0,60 M</v>
      </c>
      <c r="C54" s="1269" t="s">
        <v>7</v>
      </c>
      <c r="D54" s="1252">
        <f>+'[7]VIGA A. 30x60'!$G$19</f>
        <v>40</v>
      </c>
      <c r="E54" s="1272"/>
      <c r="F54" s="1274"/>
    </row>
    <row r="55" spans="1:6" ht="11.25">
      <c r="A55" s="1167" t="s">
        <v>45</v>
      </c>
      <c r="B55" s="1251" t="str">
        <f>VLOOKUP(A55,ANA!$A$6:$B$2048,2,FALSE)</f>
        <v xml:space="preserve"> CONCRETO PREMEZCLADO PARA VIGAS AEREAS DE 3000 PSI de 0,50 M X 0,60 M</v>
      </c>
      <c r="C55" s="1269" t="s">
        <v>7</v>
      </c>
      <c r="D55" s="1252">
        <f>+'[7]VIG A. 50x60'!$K$35</f>
        <v>457.96999999999997</v>
      </c>
      <c r="E55" s="1272"/>
      <c r="F55" s="1274"/>
    </row>
    <row r="56" spans="1:6" ht="11.25">
      <c r="A56" s="1167" t="s">
        <v>46</v>
      </c>
      <c r="B56" s="1251" t="str">
        <f>VLOOKUP(A56,ANA!$A$6:$B$2048,2,FALSE)</f>
        <v xml:space="preserve"> CONCRETO PREMEZCLADO PARA VIGUETAS AEREAS DE 3000 PSI de 0,15 M x 0,50 M</v>
      </c>
      <c r="C56" s="1269" t="s">
        <v>7</v>
      </c>
      <c r="D56" s="1252">
        <f>+'[7]VIGUETA 15x50'!$O$30</f>
        <v>188.75</v>
      </c>
      <c r="E56" s="1272"/>
      <c r="F56" s="1274"/>
    </row>
    <row r="57" spans="1:6" ht="11.25">
      <c r="A57" s="1167" t="s">
        <v>47</v>
      </c>
      <c r="B57" s="1251" t="str">
        <f>VLOOKUP(A57,ANA!$A$6:$B$2048,2,FALSE)</f>
        <v xml:space="preserve"> CONCRETO PREMEZCLADO PARA VIGUETAS AEREAS DE 3000 PSI de 0,20 M x 0,50 M</v>
      </c>
      <c r="C57" s="1269" t="s">
        <v>7</v>
      </c>
      <c r="D57" s="1252">
        <f>+'[7]VIGUETA 20x50'!$I$13</f>
        <v>43.7</v>
      </c>
      <c r="E57" s="1272"/>
      <c r="F57" s="1274"/>
    </row>
    <row r="58" spans="1:6" ht="11.25">
      <c r="A58" s="1167" t="s">
        <v>48</v>
      </c>
      <c r="B58" s="1251" t="str">
        <f>VLOOKUP(A58,ANA!$A$6:$B$2048,2,FALSE)</f>
        <v xml:space="preserve"> CONCRETO PREMEZCLADO PARA ESCALERA 3000 PSI</v>
      </c>
      <c r="C58" s="1269" t="s">
        <v>17</v>
      </c>
      <c r="D58" s="1534">
        <v>42.861792322678319</v>
      </c>
      <c r="E58" s="1272"/>
      <c r="F58" s="1274"/>
    </row>
    <row r="59" spans="1:6" ht="22.5">
      <c r="A59" s="1167" t="s">
        <v>49</v>
      </c>
      <c r="B59" s="1251" t="str">
        <f>VLOOKUP(A59,ANA!$A$6:$B$2048,2,FALSE)</f>
        <v xml:space="preserve">LOSA DE ENTREPISO EN CONCRETO PREMEZCLADO DE 3000PSI E=10 CM, INCLUYE LAMINA COLABORANTE Y ACERO DE RETRACCION  </v>
      </c>
      <c r="C59" s="1269" t="s">
        <v>5</v>
      </c>
      <c r="D59" s="1252">
        <f>+'[7]PLACA ENTREPISO'!$F$13</f>
        <v>2796.31</v>
      </c>
      <c r="E59" s="1272"/>
      <c r="F59" s="1274"/>
    </row>
    <row r="60" spans="1:6" ht="19.5" customHeight="1">
      <c r="A60" s="1167" t="s">
        <v>50</v>
      </c>
      <c r="B60" s="1251" t="str">
        <f>VLOOKUP(A60,ANA!$A$6:$B$2048,2,FALSE)</f>
        <v xml:space="preserve"> CONCRETO PREMEZCLADO PARA RAMPA VEHICULAR 3000 PSI E=0.20M </v>
      </c>
      <c r="C60" s="1269" t="s">
        <v>5</v>
      </c>
      <c r="D60" s="1252">
        <f>+'[7]RAMPAS Y ANDENES'!$G$6</f>
        <v>157.1885</v>
      </c>
      <c r="E60" s="1272"/>
      <c r="F60" s="1274"/>
    </row>
    <row r="61" spans="1:6" ht="22.5">
      <c r="A61" s="1167" t="s">
        <v>761</v>
      </c>
      <c r="B61" s="1251" t="str">
        <f>VLOOKUP(A61,ANA!$A$6:$B$2048,2,FALSE)</f>
        <v>CONCRETO PREMEZCLADO IMPERMEABILIZADO DE 3000 PSI PARA TANQUE DE ALMACENAMIENTO</v>
      </c>
      <c r="C61" s="1269" t="s">
        <v>17</v>
      </c>
      <c r="D61" s="1252">
        <f>+[7]TANQUE!$I$22</f>
        <v>42.484999999999999</v>
      </c>
      <c r="E61" s="1272"/>
      <c r="F61" s="1274"/>
    </row>
    <row r="62" spans="1:6" ht="25.5" customHeight="1">
      <c r="A62" s="1167" t="s">
        <v>51</v>
      </c>
      <c r="B62" s="1251" t="str">
        <f>VLOOKUP(A62,ANA!$A$6:$B$2048,2,FALSE)</f>
        <v xml:space="preserve"> CONCRETO  PREMEZCLADO  IMPERMEABILIZADO DE 3000 PSI  E=0,15 MT.PARA CUBIERTA CUARTO DE MAQUINAS ASCENSOR </v>
      </c>
      <c r="C62" s="1269" t="s">
        <v>5</v>
      </c>
      <c r="D62" s="1252">
        <f>+'[7]IMPERMEABILIZADA CUBIERTA ASCEN'!$F$16</f>
        <v>18.73</v>
      </c>
      <c r="E62" s="1272"/>
      <c r="F62" s="1274"/>
    </row>
    <row r="63" spans="1:6" ht="23.25" thickBot="1">
      <c r="A63" s="1323" t="s">
        <v>762</v>
      </c>
      <c r="B63" s="1313" t="str">
        <f>VLOOKUP(A63,ANA!$A$6:$B$2048,2,FALSE)</f>
        <v xml:space="preserve">LOSA PARA CUBIERTA EN CONCRETO PREMEZCLADO IMPERMEABILIZADO DE 3000 PSI  E=0,10 MT.  INCLUYE LAMINA COLABORANTE Y ACERO DE RETRACCION </v>
      </c>
      <c r="C63" s="1270" t="s">
        <v>5</v>
      </c>
      <c r="D63" s="1275">
        <f>+'[7]IMPERMEABILIZADA CUBIERTA ASCEN'!$F$9</f>
        <v>1007.3199999999999</v>
      </c>
      <c r="E63" s="1273"/>
      <c r="F63" s="1276"/>
    </row>
    <row r="64" spans="1:6" ht="21.95" customHeight="1" thickBot="1">
      <c r="A64" s="1155"/>
      <c r="B64" s="1156"/>
      <c r="C64" s="1157"/>
      <c r="D64" s="1169"/>
      <c r="E64" s="1170"/>
      <c r="F64" s="1158"/>
    </row>
    <row r="65" spans="1:6" ht="18.75" customHeight="1">
      <c r="A65" s="1155"/>
      <c r="B65" s="1156"/>
      <c r="C65" s="1157"/>
      <c r="D65" s="1169"/>
      <c r="E65" s="1170"/>
      <c r="F65" s="1171"/>
    </row>
    <row r="66" spans="1:6" ht="12" thickBot="1">
      <c r="A66" s="1155"/>
      <c r="B66" s="1160" t="s">
        <v>418</v>
      </c>
      <c r="C66" s="1161" t="s">
        <v>20</v>
      </c>
      <c r="D66" s="1261" t="s">
        <v>1</v>
      </c>
      <c r="E66" s="1262" t="s">
        <v>2</v>
      </c>
      <c r="F66" s="1263" t="s">
        <v>3</v>
      </c>
    </row>
    <row r="67" spans="1:6" ht="15.75" customHeight="1">
      <c r="A67" s="1310" t="s">
        <v>53</v>
      </c>
      <c r="B67" s="1325" t="str">
        <f>VLOOKUP(A67,ANA!$A$6:$B$2048,2,FALSE)</f>
        <v>ESTRUCTURA METALICA PARA LOSA DE ENTREPISO SEGÚN DETALLE ESTRUCTURAL</v>
      </c>
      <c r="C67" s="1268" t="s">
        <v>260</v>
      </c>
      <c r="D67" s="1152">
        <f>+'[7]ESTRUCTURA METALICA'!$AB$31</f>
        <v>37240.172120000003</v>
      </c>
      <c r="E67" s="1277"/>
      <c r="F67" s="1168"/>
    </row>
    <row r="68" spans="1:6" ht="12" thickBot="1">
      <c r="A68" s="1312" t="s">
        <v>54</v>
      </c>
      <c r="B68" s="1326" t="str">
        <f>VLOOKUP(A68,ANA!$A$6:$B$2048,2,FALSE)</f>
        <v xml:space="preserve"> ACERO DE REFUERZO FIGURADO DE 60000 PSI</v>
      </c>
      <c r="C68" s="1270" t="s">
        <v>260</v>
      </c>
      <c r="D68" s="1275">
        <f>+[7]ACERO!$C$18</f>
        <v>120615.57458130525</v>
      </c>
      <c r="E68" s="1278"/>
      <c r="F68" s="1276"/>
    </row>
    <row r="69" spans="1:6" ht="21.95" customHeight="1" thickBot="1">
      <c r="A69" s="1155"/>
      <c r="B69" s="1156"/>
      <c r="C69" s="1157"/>
      <c r="D69" s="1169"/>
      <c r="E69" s="1170"/>
      <c r="F69" s="1158"/>
    </row>
    <row r="70" spans="1:6" ht="19.5" customHeight="1">
      <c r="A70" s="1155"/>
      <c r="B70" s="1156"/>
      <c r="C70" s="1157"/>
      <c r="D70" s="1157"/>
      <c r="E70" s="1150"/>
      <c r="F70" s="1159"/>
    </row>
    <row r="71" spans="1:6" ht="19.5" customHeight="1" thickBot="1">
      <c r="A71" s="1327"/>
      <c r="B71" s="1328" t="s">
        <v>52</v>
      </c>
      <c r="C71" s="1329" t="s">
        <v>20</v>
      </c>
      <c r="D71" s="1330" t="s">
        <v>1</v>
      </c>
      <c r="E71" s="1331" t="s">
        <v>2</v>
      </c>
      <c r="F71" s="1332" t="s">
        <v>3</v>
      </c>
    </row>
    <row r="72" spans="1:6" ht="11.25">
      <c r="A72" s="1317" t="s">
        <v>419</v>
      </c>
      <c r="B72" s="1172" t="str">
        <f>VLOOKUP(A72,ANA!$A$6:$B$2048,2,FALSE)</f>
        <v xml:space="preserve"> CONCRETO DE 3000 PSI PARA DINTELES DESCOLGADOS 0 ,15 M  X 0,20 M  </v>
      </c>
      <c r="C72" s="1301" t="s">
        <v>7</v>
      </c>
      <c r="D72" s="1152">
        <f>+'[6]ESTRUCTURAS 3.3'!$F$33</f>
        <v>361.6</v>
      </c>
      <c r="E72" s="1153"/>
      <c r="F72" s="1154"/>
    </row>
    <row r="73" spans="1:6" ht="54.75" customHeight="1">
      <c r="A73" s="1318" t="s">
        <v>420</v>
      </c>
      <c r="B73" s="1251" t="str">
        <f>VLOOKUP(A73,ANA!$A$6:$B$2048,2,FALSE)</f>
        <v>MESONES EN CONCRETO DE 2500 PSI. DOBLE MESON CON ACABADO EN GRANITO PULIDO. ANCHO PLACA SUPERIOR 0,26 M Y PLACA INFERIOR 0,55 M (INCLUYEN MEDIA CAÑA, Y FALDON O NARIZ) MUROS LATERLAES (0,55 M X 0,78 M X 0,10) Y MURO FRONTAL (0,98 M X 1,00 M X 0,10 M)  REPELLADOS, ESTUCADOS Y PINTADOS POR TODAS LAS CARAS.</v>
      </c>
      <c r="C73" s="1309" t="s">
        <v>7</v>
      </c>
      <c r="D73" s="1252">
        <f>+'[6]ESTRUCTURAS 3.3'!$F$73</f>
        <v>60.780000000000008</v>
      </c>
      <c r="E73" s="1253"/>
      <c r="F73" s="1311"/>
    </row>
    <row r="74" spans="1:6" ht="26.25" customHeight="1">
      <c r="A74" s="1318" t="s">
        <v>421</v>
      </c>
      <c r="B74" s="1251" t="str">
        <f>VLOOKUP(A74,ANA!$A$6:$B$2048,2,FALSE)</f>
        <v xml:space="preserve"> CARCAMO EN CONCRETO 3000 PSI 0,35 M X 0,50 M INCLUYE REFUERZO, MARCO Y CONTRAMARCO EN ANGULO DE 2"</v>
      </c>
      <c r="C74" s="1309" t="s">
        <v>7</v>
      </c>
      <c r="D74" s="1252">
        <f>+'[6]ESTRUCTURAS 3.3'!$F$91</f>
        <v>5.5</v>
      </c>
      <c r="E74" s="1253"/>
      <c r="F74" s="1311"/>
    </row>
    <row r="75" spans="1:6" ht="28.5" customHeight="1">
      <c r="A75" s="1318" t="s">
        <v>422</v>
      </c>
      <c r="B75" s="1251" t="str">
        <f>VLOOKUP(A75,ANA!$A$6:$B$2048,2,FALSE)</f>
        <v xml:space="preserve">COLUMNETA EN CONCRETO DE 3.000 PSI DE 0.12 M * 0.15 M. PARA CONFINAMIENTO DE ESTRUCTURA . </v>
      </c>
      <c r="C75" s="1309" t="s">
        <v>7</v>
      </c>
      <c r="D75" s="1252">
        <f>+'[7]NO ESTRUCTURALES'!$J$75</f>
        <v>644.69999999999948</v>
      </c>
      <c r="E75" s="1253"/>
      <c r="F75" s="1311"/>
    </row>
    <row r="76" spans="1:6" ht="22.5">
      <c r="A76" s="1318" t="s">
        <v>423</v>
      </c>
      <c r="B76" s="1251" t="str">
        <f>+ANA!B425</f>
        <v>VIGA CINTA DE AMARRE EN CONCRETO DE 3.000 PSI DE 0.12 M * 0.15 M. PARA CONFINAMIENTO DE ESTRUCTURA</v>
      </c>
      <c r="C76" s="1309" t="s">
        <v>7</v>
      </c>
      <c r="D76" s="1252">
        <f>+'[7]NO ESTRUCTURALES'!$E$91</f>
        <v>625.95000000000005</v>
      </c>
      <c r="E76" s="1253"/>
      <c r="F76" s="1311"/>
    </row>
    <row r="77" spans="1:6" ht="47.25" customHeight="1">
      <c r="A77" s="1318" t="s">
        <v>424</v>
      </c>
      <c r="B77" s="1251" t="str">
        <f>VLOOKUP(A77,ANA!$A$6:$B$2048,2,FALSE)</f>
        <v>MESONES EN CONCRETO DE 2500 PSI, DOBLE MESON ACABADO EN MARMOL. ANCHO PLACA SUPERIOR 0,26 M Y PLACA INFERIOR 0,55 M (INCLUYEN MEDIA CAÑA, Y FALDON O NARIZ) MUROS LATERLAES (0,55 M X 0,78 M X 0,10) Y MURO FRONTAL (0,98 M X 1,00 M X 0,10 M)  REPELLADOS, ESTUCADOS Y PINTADOS POR TODAS LAS CARAS</v>
      </c>
      <c r="C77" s="1309" t="s">
        <v>7</v>
      </c>
      <c r="D77" s="1252">
        <f>+'[6]ESTRUCTURAS 3.3'!$F$142</f>
        <v>34.409999999999997</v>
      </c>
      <c r="E77" s="1253"/>
      <c r="F77" s="1311"/>
    </row>
    <row r="78" spans="1:6" ht="22.5">
      <c r="A78" s="1318" t="s">
        <v>425</v>
      </c>
      <c r="B78" s="1251" t="str">
        <f>VLOOKUP(A78,ANA!$A$6:$B$2048,2,FALSE)</f>
        <v>CONCRETO ESCOBEADO PARA ANDENES DE 2500PSI  E= 0.10 M. INCLUYE MALLA ELECTROSOLDADA 5MM</v>
      </c>
      <c r="C78" s="1299" t="s">
        <v>5</v>
      </c>
      <c r="D78" s="1297">
        <f>+'[6]ESTRUCTURAS 3.3'!$F$163</f>
        <v>378.76</v>
      </c>
      <c r="E78" s="1333"/>
      <c r="F78" s="1334"/>
    </row>
    <row r="79" spans="1:6" ht="15" customHeight="1" thickBot="1">
      <c r="A79" s="1319" t="s">
        <v>428</v>
      </c>
      <c r="B79" s="1313" t="str">
        <f>VLOOKUP(A79,ANA!$A$6:$B$2048,2,FALSE)</f>
        <v>SARDINELES EN CONCRETO 2500 PSI  0,12 M X 0,20 M, INCLUYE ACERO DE REFUERZO</v>
      </c>
      <c r="C79" s="1300" t="s">
        <v>7</v>
      </c>
      <c r="D79" s="1335">
        <f>+'[6]ESTRUCTURAS 3.3'!$F$182</f>
        <v>85.62</v>
      </c>
      <c r="E79" s="1336"/>
      <c r="F79" s="1337"/>
    </row>
    <row r="80" spans="1:6" ht="21.95" customHeight="1" thickBot="1">
      <c r="A80" s="1155"/>
      <c r="B80" s="1175"/>
      <c r="C80" s="1157"/>
      <c r="D80" s="1169"/>
      <c r="E80" s="1170"/>
      <c r="F80" s="1158"/>
    </row>
    <row r="81" spans="1:6" ht="21.95" customHeight="1" thickBot="1">
      <c r="A81" s="1155"/>
      <c r="B81" s="1175"/>
      <c r="C81" s="1157"/>
      <c r="D81" s="1169"/>
      <c r="E81" s="1170"/>
      <c r="F81" s="1171"/>
    </row>
    <row r="82" spans="1:6" ht="22.5" customHeight="1" thickBot="1">
      <c r="A82" s="1235"/>
      <c r="B82" s="1559" t="s">
        <v>836</v>
      </c>
      <c r="C82" s="1559"/>
      <c r="D82" s="1559"/>
      <c r="E82" s="1560"/>
      <c r="F82" s="1165">
        <f>SUM(F80+F69+F64)</f>
        <v>0</v>
      </c>
    </row>
    <row r="83" spans="1:6" ht="12" thickBot="1">
      <c r="A83" s="847"/>
      <c r="D83" s="849"/>
      <c r="E83" s="1140"/>
      <c r="F83" s="867"/>
    </row>
    <row r="84" spans="1:6" s="854" customFormat="1" ht="21.95" customHeight="1" thickBot="1">
      <c r="A84" s="1042"/>
      <c r="B84" s="1043" t="s">
        <v>62</v>
      </c>
      <c r="C84" s="1044"/>
      <c r="D84" s="1044"/>
      <c r="E84" s="1138"/>
      <c r="F84" s="1045"/>
    </row>
    <row r="85" spans="1:6" s="854" customFormat="1" ht="15" customHeight="1" thickBot="1">
      <c r="A85" s="858"/>
      <c r="B85" s="862" t="s">
        <v>165</v>
      </c>
      <c r="C85" s="863" t="s">
        <v>20</v>
      </c>
      <c r="D85" s="1281" t="s">
        <v>1</v>
      </c>
      <c r="E85" s="1283" t="s">
        <v>2</v>
      </c>
      <c r="F85" s="1284" t="s">
        <v>3</v>
      </c>
    </row>
    <row r="86" spans="1:6" s="854" customFormat="1" ht="12" thickBot="1">
      <c r="A86" s="1338" t="s">
        <v>215</v>
      </c>
      <c r="B86" s="1339" t="str">
        <f>VLOOKUP(A86,ANA!$A$6:$B$2048,2,FALSE)</f>
        <v xml:space="preserve"> PUNTO HIDRAULICO TUBERIA PRESION PVC AGUA FRIA 1/2"</v>
      </c>
      <c r="C86" s="1279" t="s">
        <v>4</v>
      </c>
      <c r="D86" s="1285">
        <f>+'[8]HIDROSANITARIAS 04.01'!$F$37</f>
        <v>157</v>
      </c>
      <c r="E86" s="1280"/>
      <c r="F86" s="1178"/>
    </row>
    <row r="87" spans="1:6" s="854" customFormat="1" ht="11.25" customHeight="1" thickBot="1">
      <c r="A87" s="1110"/>
      <c r="B87" s="1111"/>
      <c r="C87" s="1112"/>
      <c r="D87" s="1179"/>
      <c r="E87" s="1170"/>
      <c r="F87" s="1180"/>
    </row>
    <row r="88" spans="1:6" s="854" customFormat="1" ht="21.95" customHeight="1">
      <c r="A88" s="1110"/>
      <c r="B88" s="1111"/>
      <c r="C88" s="1112"/>
      <c r="D88" s="1112"/>
      <c r="E88" s="1144"/>
      <c r="F88" s="1181"/>
    </row>
    <row r="89" spans="1:6" s="854" customFormat="1" ht="12.75" customHeight="1" thickBot="1">
      <c r="A89" s="1110"/>
      <c r="B89" s="1182" t="s">
        <v>158</v>
      </c>
      <c r="C89" s="1183" t="s">
        <v>20</v>
      </c>
      <c r="D89" s="1292" t="s">
        <v>1</v>
      </c>
      <c r="E89" s="1293" t="s">
        <v>2</v>
      </c>
      <c r="F89" s="1294" t="s">
        <v>3</v>
      </c>
    </row>
    <row r="90" spans="1:6" s="854" customFormat="1" ht="11.25">
      <c r="A90" s="1321" t="s">
        <v>58</v>
      </c>
      <c r="B90" s="1172" t="str">
        <f>VLOOKUP(A90,ANA!$A$6:$B$2048,2,FALSE)</f>
        <v xml:space="preserve"> PUNTO SANITARIO DE 2¨</v>
      </c>
      <c r="C90" s="1286" t="s">
        <v>4</v>
      </c>
      <c r="D90" s="1204">
        <f>+'[8]HIDROSANITARIAS 04.02'!$F$34</f>
        <v>145</v>
      </c>
      <c r="E90" s="1289"/>
      <c r="F90" s="1186"/>
    </row>
    <row r="91" spans="1:6" s="854" customFormat="1" ht="11.25">
      <c r="A91" s="1167" t="s">
        <v>441</v>
      </c>
      <c r="B91" s="1251" t="str">
        <f>VLOOKUP(A91,ANA!$A$6:$B$2048,2,FALSE)</f>
        <v xml:space="preserve"> PUNTO SANITARIO DE 3¨</v>
      </c>
      <c r="C91" s="1287" t="s">
        <v>4</v>
      </c>
      <c r="D91" s="1282">
        <f>+'[8]HIDROSANITARIAS 04.02'!$F$69</f>
        <v>28</v>
      </c>
      <c r="E91" s="1290"/>
      <c r="F91" s="1189"/>
    </row>
    <row r="92" spans="1:6" s="854" customFormat="1" ht="12" thickBot="1">
      <c r="A92" s="1323" t="s">
        <v>442</v>
      </c>
      <c r="B92" s="1313" t="str">
        <f>VLOOKUP(A92,ANA!$A$6:$B$2048,2,FALSE)</f>
        <v xml:space="preserve"> PUNTO SANITARIO DE 4¨</v>
      </c>
      <c r="C92" s="1288" t="s">
        <v>4</v>
      </c>
      <c r="D92" s="1295">
        <f>+'[8]HIDROSANITARIAS 04.02'!$F$103</f>
        <v>51</v>
      </c>
      <c r="E92" s="1291"/>
      <c r="F92" s="1192"/>
    </row>
    <row r="93" spans="1:6" s="854" customFormat="1" ht="16.5" customHeight="1" thickBot="1">
      <c r="A93" s="1110"/>
      <c r="B93" s="1111"/>
      <c r="C93" s="1112"/>
      <c r="D93" s="1179"/>
      <c r="E93" s="1170"/>
      <c r="F93" s="1180"/>
    </row>
    <row r="94" spans="1:6" s="854" customFormat="1" ht="21.95" customHeight="1">
      <c r="A94" s="1110"/>
      <c r="B94" s="1111"/>
      <c r="C94" s="1112"/>
      <c r="D94" s="1112"/>
      <c r="E94" s="1144"/>
      <c r="F94" s="1181"/>
    </row>
    <row r="95" spans="1:6" s="854" customFormat="1" ht="15" customHeight="1" thickBot="1">
      <c r="A95" s="1110"/>
      <c r="B95" s="1182" t="s">
        <v>159</v>
      </c>
      <c r="C95" s="1183" t="s">
        <v>20</v>
      </c>
      <c r="D95" s="1292" t="s">
        <v>1</v>
      </c>
      <c r="E95" s="1293" t="s">
        <v>2</v>
      </c>
      <c r="F95" s="1294" t="s">
        <v>3</v>
      </c>
    </row>
    <row r="96" spans="1:6" s="854" customFormat="1" ht="13.5" customHeight="1">
      <c r="A96" s="1340" t="s">
        <v>443</v>
      </c>
      <c r="B96" s="1172" t="str">
        <f>VLOOKUP(A96,ANA!$A$6:$B$2048,2,FALSE)</f>
        <v xml:space="preserve"> TUBERIA PVCP RDE  13,5  1/2¨ INCLUYE ACCESORIOS</v>
      </c>
      <c r="C96" s="1286" t="s">
        <v>7</v>
      </c>
      <c r="D96" s="1213">
        <f>+'[8]HIDROSANITARIAS 04.03'!$F$55</f>
        <v>180</v>
      </c>
      <c r="E96" s="1289"/>
      <c r="F96" s="1186"/>
    </row>
    <row r="97" spans="1:6" s="854" customFormat="1" ht="13.5" customHeight="1">
      <c r="A97" s="1194" t="s">
        <v>444</v>
      </c>
      <c r="B97" s="1251" t="str">
        <f>VLOOKUP(A97,ANA!$A$6:$B$2048,2,FALSE)</f>
        <v xml:space="preserve"> TUBERIA PVCP RDE 11  3/4¨  INCLUYE ACCESORIOS</v>
      </c>
      <c r="C97" s="1287" t="s">
        <v>7</v>
      </c>
      <c r="D97" s="1297">
        <f>+'[8]HIDROSANITARIAS 04.03'!$F$96</f>
        <v>105.05</v>
      </c>
      <c r="E97" s="1290"/>
      <c r="F97" s="1189"/>
    </row>
    <row r="98" spans="1:6" s="854" customFormat="1" ht="13.5" customHeight="1">
      <c r="A98" s="1194" t="s">
        <v>445</v>
      </c>
      <c r="B98" s="1251" t="str">
        <f>VLOOKUP(A98,ANA!$A$6:$B$2048,2,FALSE)</f>
        <v xml:space="preserve"> TUBERIA PVCP RDE 13.5   1¨  INCLUYE ACCESORIOS</v>
      </c>
      <c r="C98" s="1287" t="s">
        <v>7</v>
      </c>
      <c r="D98" s="1297">
        <f>+'[8]HIDROSANITARIAS 04.03'!$F$137</f>
        <v>12</v>
      </c>
      <c r="E98" s="1290"/>
      <c r="F98" s="1189"/>
    </row>
    <row r="99" spans="1:6" s="854" customFormat="1" ht="13.5" customHeight="1">
      <c r="A99" s="1194" t="s">
        <v>446</v>
      </c>
      <c r="B99" s="1251" t="str">
        <f>VLOOKUP(A99,ANA!$A$6:$B$2048,2,FALSE)</f>
        <v xml:space="preserve"> TUBERIA PVCP RDE 21   1-1/4¨  INCLUYE ACCESORIOS</v>
      </c>
      <c r="C99" s="1287" t="s">
        <v>7</v>
      </c>
      <c r="D99" s="1297">
        <f>+'[8]HIDROSANITARIAS 04.03'!$F$188</f>
        <v>259.02999999999997</v>
      </c>
      <c r="E99" s="1290"/>
      <c r="F99" s="1189"/>
    </row>
    <row r="100" spans="1:6" s="854" customFormat="1" ht="13.5" customHeight="1">
      <c r="A100" s="1194" t="s">
        <v>447</v>
      </c>
      <c r="B100" s="1251" t="str">
        <f>VLOOKUP(A100,ANA!$A$6:$B$2048,2,FALSE)</f>
        <v xml:space="preserve"> TUBERIA PVCP RDE  21   1- 1/2¨  INCLUYE ACCESORIOS</v>
      </c>
      <c r="C100" s="1287" t="s">
        <v>7</v>
      </c>
      <c r="D100" s="1297">
        <f>+'[8]HIDROSANITARIAS 04.03'!$F$239</f>
        <v>125.68</v>
      </c>
      <c r="E100" s="1290"/>
      <c r="F100" s="1189"/>
    </row>
    <row r="101" spans="1:6" s="854" customFormat="1" ht="13.5" customHeight="1">
      <c r="A101" s="1194" t="s">
        <v>448</v>
      </c>
      <c r="B101" s="1251" t="str">
        <f>VLOOKUP(A101,ANA!$A$6:$B$2048,2,FALSE)</f>
        <v xml:space="preserve"> TUBERIA PVCP RDE 21   2¨  INCLUYE ACCESORIOS</v>
      </c>
      <c r="C101" s="1287" t="s">
        <v>7</v>
      </c>
      <c r="D101" s="1297">
        <f>+'[8]HIDROSANITARIAS 04.03'!$F$291</f>
        <v>71.960000000000008</v>
      </c>
      <c r="E101" s="1290"/>
      <c r="F101" s="1189"/>
    </row>
    <row r="102" spans="1:6" s="854" customFormat="1" ht="13.5" customHeight="1">
      <c r="A102" s="1194" t="s">
        <v>449</v>
      </c>
      <c r="B102" s="1251" t="str">
        <f>VLOOKUP(A102,ANA!$A$6:$B$2048,2,FALSE)</f>
        <v xml:space="preserve"> TUBERIA PVCS   2¨  INCLUYE ACCESORIOS</v>
      </c>
      <c r="C102" s="1287" t="s">
        <v>7</v>
      </c>
      <c r="D102" s="1297">
        <f>+'[8]HIDROSANITARIAS 04.03'!$F$338</f>
        <v>138.95999999999998</v>
      </c>
      <c r="E102" s="1290"/>
      <c r="F102" s="1189"/>
    </row>
    <row r="103" spans="1:6" s="854" customFormat="1" ht="13.5" customHeight="1">
      <c r="A103" s="1194" t="s">
        <v>450</v>
      </c>
      <c r="B103" s="1251" t="str">
        <f>VLOOKUP(A103,ANA!$A$6:$B$2048,2,FALSE)</f>
        <v xml:space="preserve"> TUBERIA PVCS   3¨  INCLUYE ACCESORIOS</v>
      </c>
      <c r="C103" s="1287" t="s">
        <v>7</v>
      </c>
      <c r="D103" s="1297">
        <f>+'[8]HIDROSANITARIAS 04.03'!$F$387</f>
        <v>209.01</v>
      </c>
      <c r="E103" s="1290"/>
      <c r="F103" s="1189"/>
    </row>
    <row r="104" spans="1:6" s="854" customFormat="1" ht="13.5" customHeight="1">
      <c r="A104" s="1194" t="s">
        <v>451</v>
      </c>
      <c r="B104" s="1251" t="str">
        <f>VLOOKUP(A104,ANA!$A$6:$B$2048,2,FALSE)</f>
        <v xml:space="preserve"> TUBERIA PVCS   4¨  INCLUYE ACCESORIOS</v>
      </c>
      <c r="C104" s="1287" t="s">
        <v>7</v>
      </c>
      <c r="D104" s="1297">
        <f>+'[8]HIDROSANITARIAS 04.03'!$F$441</f>
        <v>596</v>
      </c>
      <c r="E104" s="1290"/>
      <c r="F104" s="1189"/>
    </row>
    <row r="105" spans="1:6" s="854" customFormat="1" ht="13.5" customHeight="1">
      <c r="A105" s="1194" t="s">
        <v>452</v>
      </c>
      <c r="B105" s="1251" t="str">
        <f>VLOOKUP(A105,ANA!$A$6:$B$2048,2,FALSE)</f>
        <v xml:space="preserve"> TUBERIA PVCS   6¨  INCLUYE ACCESORIOS</v>
      </c>
      <c r="C105" s="1287" t="s">
        <v>7</v>
      </c>
      <c r="D105" s="1297">
        <f>+'[8]HIDROSANITARIAS 04.03'!$F$468</f>
        <v>155.5</v>
      </c>
      <c r="E105" s="1290"/>
      <c r="F105" s="1189"/>
    </row>
    <row r="106" spans="1:6" s="854" customFormat="1" ht="11.25">
      <c r="A106" s="1194" t="s">
        <v>453</v>
      </c>
      <c r="B106" s="1251" t="str">
        <f>VLOOKUP(A106,ANA!$A$6:$B$2048,2,FALSE)</f>
        <v xml:space="preserve"> TUBERIA NOVAFORT 160MM  INCLUYE ACCESORIOS</v>
      </c>
      <c r="C106" s="1287" t="s">
        <v>7</v>
      </c>
      <c r="D106" s="1297">
        <f>+'[8]HIDROSANITARIAS 04.03'!$F$495</f>
        <v>41</v>
      </c>
      <c r="E106" s="1290"/>
      <c r="F106" s="1189"/>
    </row>
    <row r="107" spans="1:6" s="854" customFormat="1" ht="11.25">
      <c r="A107" s="1194" t="s">
        <v>454</v>
      </c>
      <c r="B107" s="1251" t="str">
        <f>VLOOKUP(A107,ANA!$A$6:$B$2048,2,FALSE)</f>
        <v xml:space="preserve"> TUBERIA NOVAFORT 200MM  INCLUYE ACCESORIOS</v>
      </c>
      <c r="C107" s="1287" t="s">
        <v>7</v>
      </c>
      <c r="D107" s="1297">
        <f>+'[8]HIDROSANITARIAS 04.03'!$F$522</f>
        <v>9</v>
      </c>
      <c r="E107" s="1290"/>
      <c r="F107" s="1189"/>
    </row>
    <row r="108" spans="1:6" s="854" customFormat="1" ht="13.5" customHeight="1">
      <c r="A108" s="1194" t="s">
        <v>455</v>
      </c>
      <c r="B108" s="1251" t="str">
        <f>VLOOKUP(A108,ANA!$A$6:$B$2048,2,FALSE)</f>
        <v xml:space="preserve"> TUBERÍA PVC PARA VENTILACIÓN DIÁMETRO 2"  INCLUYE ACCESORIOS</v>
      </c>
      <c r="C108" s="1287" t="s">
        <v>7</v>
      </c>
      <c r="D108" s="1297">
        <f>+'[8]HIDROSANITARIAS 04.03'!$F$559</f>
        <v>294.55</v>
      </c>
      <c r="E108" s="1290"/>
      <c r="F108" s="1189"/>
    </row>
    <row r="109" spans="1:6" s="854" customFormat="1" ht="13.5" customHeight="1">
      <c r="A109" s="1194" t="s">
        <v>456</v>
      </c>
      <c r="B109" s="1251" t="str">
        <f>VLOOKUP(A109,ANA!$A$6:$B$2048,2,FALSE)</f>
        <v xml:space="preserve"> TUBERÍA PVC PARA VENTILACIÓN DIÁMETRO 3"  INCLUYE ACCESORIOS</v>
      </c>
      <c r="C109" s="1287" t="s">
        <v>7</v>
      </c>
      <c r="D109" s="1297">
        <f>+'[8]HIDROSANITARIAS 04.03'!$F$610</f>
        <v>73.099999999999994</v>
      </c>
      <c r="E109" s="1290"/>
      <c r="F109" s="1189"/>
    </row>
    <row r="110" spans="1:6" s="854" customFormat="1" ht="13.5" customHeight="1" thickBot="1">
      <c r="A110" s="1341" t="s">
        <v>457</v>
      </c>
      <c r="B110" s="1313" t="str">
        <f>VLOOKUP(A110,ANA!$A$6:$B$2048,2,FALSE)</f>
        <v xml:space="preserve"> EMPATE A RED EXISTENTE EN PVC-S 6"</v>
      </c>
      <c r="C110" s="1267" t="s">
        <v>6</v>
      </c>
      <c r="D110" s="1296">
        <f>+'[8]HIDROSANITARIAS 04.03'!$F$633</f>
        <v>1</v>
      </c>
      <c r="E110" s="1191"/>
      <c r="F110" s="1192"/>
    </row>
    <row r="111" spans="1:6" s="854" customFormat="1" ht="17.25" customHeight="1" thickBot="1">
      <c r="A111" s="1110"/>
      <c r="B111" s="1111"/>
      <c r="C111" s="1112"/>
      <c r="D111" s="1198"/>
      <c r="E111" s="1149"/>
      <c r="F111" s="1180"/>
    </row>
    <row r="112" spans="1:6" s="854" customFormat="1" ht="19.5" customHeight="1">
      <c r="A112" s="1110"/>
      <c r="B112" s="1111"/>
      <c r="C112" s="1112"/>
      <c r="D112" s="1112"/>
      <c r="E112" s="1144"/>
      <c r="F112" s="1181"/>
    </row>
    <row r="113" spans="1:6" s="854" customFormat="1" ht="15" customHeight="1" thickBot="1">
      <c r="A113" s="1110"/>
      <c r="B113" s="1182" t="s">
        <v>160</v>
      </c>
      <c r="C113" s="1183" t="s">
        <v>20</v>
      </c>
      <c r="D113" s="1292" t="s">
        <v>1</v>
      </c>
      <c r="E113" s="1293" t="s">
        <v>2</v>
      </c>
      <c r="F113" s="1294" t="s">
        <v>3</v>
      </c>
    </row>
    <row r="114" spans="1:6" s="854" customFormat="1" ht="15" customHeight="1">
      <c r="A114" s="1343" t="s">
        <v>458</v>
      </c>
      <c r="B114" s="1172" t="str">
        <f>VLOOKUP(A114,ANA!$A$6:$B$2048,2,FALSE)</f>
        <v xml:space="preserve"> VÁLVULA DE COMPUERTA DIÁMETRO 2" HF EXTREMO BRIDA</v>
      </c>
      <c r="C114" s="1298" t="s">
        <v>4</v>
      </c>
      <c r="D114" s="1204">
        <f>+'[8]HIDROSANITARIAS 04.04'!$F$24</f>
        <v>3</v>
      </c>
      <c r="E114" s="1205"/>
      <c r="F114" s="1206"/>
    </row>
    <row r="115" spans="1:6" s="854" customFormat="1" ht="11.25">
      <c r="A115" s="1202" t="s">
        <v>459</v>
      </c>
      <c r="B115" s="1342" t="str">
        <f>VLOOKUP(A115,ANA!$A$6:$B$2048,2,FALSE)</f>
        <v xml:space="preserve"> REGISTRO DE CORTE TIPO PESADO EN COBRE DIAM. 1/2"</v>
      </c>
      <c r="C115" s="1299" t="s">
        <v>4</v>
      </c>
      <c r="D115" s="1282">
        <f>+'[8]HIDROSANITARIAS 04.04'!$F$71</f>
        <v>157</v>
      </c>
      <c r="E115" s="1333"/>
      <c r="F115" s="1334"/>
    </row>
    <row r="116" spans="1:6" s="854" customFormat="1" ht="11.25">
      <c r="A116" s="1202" t="s">
        <v>460</v>
      </c>
      <c r="B116" s="1342" t="str">
        <f>VLOOKUP(A116,ANA!$A$6:$B$2048,2,FALSE)</f>
        <v xml:space="preserve"> REGISTRO DE CORTE TIPO PESADO EN COBRE DIAM. 3/4"</v>
      </c>
      <c r="C116" s="1299" t="s">
        <v>4</v>
      </c>
      <c r="D116" s="1282">
        <f>+'[8]HIDROSANITARIAS 04.04'!$F$98</f>
        <v>8</v>
      </c>
      <c r="E116" s="1333"/>
      <c r="F116" s="1334"/>
    </row>
    <row r="117" spans="1:6" s="854" customFormat="1" ht="11.25">
      <c r="A117" s="1202" t="s">
        <v>461</v>
      </c>
      <c r="B117" s="1342" t="str">
        <f>VLOOKUP(A117,ANA!$A$6:$B$2048,2,FALSE)</f>
        <v xml:space="preserve"> REGISTRO DE CORTE TIPO PESADO EN COBRE DIAM. 1"</v>
      </c>
      <c r="C117" s="1299" t="s">
        <v>4</v>
      </c>
      <c r="D117" s="1282">
        <f>+'[8]HIDROSANITARIAS 04.04'!$F$124</f>
        <v>7</v>
      </c>
      <c r="E117" s="1333"/>
      <c r="F117" s="1334"/>
    </row>
    <row r="118" spans="1:6" s="854" customFormat="1" ht="11.25">
      <c r="A118" s="1202" t="s">
        <v>462</v>
      </c>
      <c r="B118" s="1342" t="str">
        <f>VLOOKUP(A118,ANA!$A$6:$B$2048,2,FALSE)</f>
        <v xml:space="preserve"> REGISTRO CORTINA EN COBRE DIAM. 1 1/4"</v>
      </c>
      <c r="C118" s="1299" t="s">
        <v>4</v>
      </c>
      <c r="D118" s="1282">
        <f>+'[8]HIDROSANITARIAS 04.04'!$F$149</f>
        <v>31</v>
      </c>
      <c r="E118" s="1333"/>
      <c r="F118" s="1334"/>
    </row>
    <row r="119" spans="1:6" s="854" customFormat="1" ht="11.25">
      <c r="A119" s="1202" t="s">
        <v>463</v>
      </c>
      <c r="B119" s="1342" t="str">
        <f>VLOOKUP(A119,ANA!$A$6:$B$2048,2,FALSE)</f>
        <v xml:space="preserve"> REGISTRO DE CORTE TIPO PESADO DIAM. 2 1/2"</v>
      </c>
      <c r="C119" s="1299" t="s">
        <v>4</v>
      </c>
      <c r="D119" s="1282">
        <f>+'[8]HIDROSANITARIAS 04.04'!$F$170</f>
        <v>1</v>
      </c>
      <c r="E119" s="1333"/>
      <c r="F119" s="1334"/>
    </row>
    <row r="120" spans="1:6" s="854" customFormat="1" ht="15" customHeight="1">
      <c r="A120" s="1202" t="s">
        <v>464</v>
      </c>
      <c r="B120" s="1251" t="str">
        <f>VLOOKUP(A120,ANA!$A$6:$B$2048,2,FALSE)</f>
        <v xml:space="preserve"> LLAVE DE PASO DIAM. 1 1/2"</v>
      </c>
      <c r="C120" s="1299" t="s">
        <v>4</v>
      </c>
      <c r="D120" s="1282">
        <f>+'[8]HIDROSANITARIAS 04.04'!$F$193</f>
        <v>2</v>
      </c>
      <c r="E120" s="1333"/>
      <c r="F120" s="1334"/>
    </row>
    <row r="121" spans="1:6" s="854" customFormat="1" ht="15" customHeight="1">
      <c r="A121" s="1202" t="s">
        <v>465</v>
      </c>
      <c r="B121" s="1251" t="str">
        <f>VLOOKUP(A121,ANA!$A$6:$B$2048,2,FALSE)</f>
        <v xml:space="preserve"> VALVULA DESAIREADORA</v>
      </c>
      <c r="C121" s="1299" t="s">
        <v>4</v>
      </c>
      <c r="D121" s="1282">
        <f>+'[8]HIDROSANITARIAS 04.04'!$F$216</f>
        <v>2</v>
      </c>
      <c r="E121" s="1333"/>
      <c r="F121" s="1334"/>
    </row>
    <row r="122" spans="1:6" s="854" customFormat="1" ht="11.25">
      <c r="A122" s="1202" t="s">
        <v>466</v>
      </c>
      <c r="B122" s="1251" t="str">
        <f>VLOOKUP(A122,ANA!$A$6:$B$2048,2,FALSE)</f>
        <v xml:space="preserve"> FILTRO TIPO Y DE 1 1/2"</v>
      </c>
      <c r="C122" s="1299" t="s">
        <v>4</v>
      </c>
      <c r="D122" s="1282">
        <f>+'[8]HIDROSANITARIAS 04.04'!$F$241</f>
        <v>1</v>
      </c>
      <c r="E122" s="1333"/>
      <c r="F122" s="1334"/>
    </row>
    <row r="123" spans="1:6" s="854" customFormat="1" ht="24.75" customHeight="1">
      <c r="A123" s="1202" t="s">
        <v>467</v>
      </c>
      <c r="B123" s="1251" t="str">
        <f>VLOOKUP(A123,ANA!$A$6:$B$2048,2,FALSE)</f>
        <v>EQUIPO HIDRONEUMÁTICO CON 2 BOMBAS DE 3HP, TANQUE DE 300 LITROS, POTENCIA 40 - 60 PSI</v>
      </c>
      <c r="C123" s="1299" t="s">
        <v>144</v>
      </c>
      <c r="D123" s="1344">
        <f>+'[8]HIDROSANITARIAS 04.04'!$F$266</f>
        <v>1</v>
      </c>
      <c r="E123" s="1333"/>
      <c r="F123" s="1334"/>
    </row>
    <row r="124" spans="1:6" s="854" customFormat="1" ht="21.95" customHeight="1">
      <c r="A124" s="1202" t="s">
        <v>468</v>
      </c>
      <c r="B124" s="1251" t="str">
        <f>VLOOKUP(A124,ANA!$A$6:$B$2048,2,FALSE)</f>
        <v>SISTEMA EYECTOR CUARTO DE MAQUINAS - MOTOBOMBA SUMERGIBLE DE 1 HP - 1 TABLERO DE CONTROL PARA DOS BOMBAS SUMERGIBLES CON ALARMA AUDIBLE</v>
      </c>
      <c r="C124" s="1299" t="s">
        <v>144</v>
      </c>
      <c r="D124" s="1282">
        <f>+'[8]HIDROSANITARIAS 04.04'!$F$291</f>
        <v>1</v>
      </c>
      <c r="E124" s="1333"/>
      <c r="F124" s="1334"/>
    </row>
    <row r="125" spans="1:6" ht="15.75" customHeight="1">
      <c r="A125" s="1202" t="s">
        <v>469</v>
      </c>
      <c r="B125" s="1342" t="str">
        <f>VLOOKUP(A125,ANA!$A$6:$B$2048,2,FALSE)</f>
        <v>LLAVE TERMINAL DE 1/2" PARA ACOPLE. APARATOS SANITARIOS</v>
      </c>
      <c r="C125" s="1299" t="s">
        <v>4</v>
      </c>
      <c r="D125" s="1282">
        <f>+'[8]HIDROSANITARIAS 04.04'!$F$335</f>
        <v>100</v>
      </c>
      <c r="E125" s="1333"/>
      <c r="F125" s="1334"/>
    </row>
    <row r="126" spans="1:6" ht="12" thickBot="1">
      <c r="A126" s="1345" t="s">
        <v>470</v>
      </c>
      <c r="B126" s="1313" t="str">
        <f>VLOOKUP(A126,ANA!A736:B756,2,FALSE)</f>
        <v xml:space="preserve"> REJILLA DE PISO CON SOSCO DE 3¨</v>
      </c>
      <c r="C126" s="1300" t="s">
        <v>4</v>
      </c>
      <c r="D126" s="1295">
        <f>+'[8]HIDROSANITARIAS 04.04'!$F$387</f>
        <v>36</v>
      </c>
      <c r="E126" s="1336"/>
      <c r="F126" s="1337"/>
    </row>
    <row r="127" spans="1:6" s="854" customFormat="1" ht="16.5" customHeight="1" thickBot="1">
      <c r="A127" s="1110"/>
      <c r="B127" s="1111"/>
      <c r="C127" s="1112"/>
      <c r="D127" s="1179"/>
      <c r="E127" s="1170"/>
      <c r="F127" s="1180"/>
    </row>
    <row r="128" spans="1:6" s="854" customFormat="1" ht="16.5" customHeight="1">
      <c r="A128" s="1110"/>
      <c r="B128" s="1111"/>
      <c r="C128" s="1112"/>
      <c r="D128" s="1112"/>
      <c r="E128" s="1144"/>
      <c r="F128" s="1181"/>
    </row>
    <row r="129" spans="1:6" s="854" customFormat="1" ht="23.25" customHeight="1" thickBot="1">
      <c r="A129" s="1110"/>
      <c r="B129" s="1182" t="s">
        <v>161</v>
      </c>
      <c r="C129" s="1183" t="s">
        <v>20</v>
      </c>
      <c r="D129" s="1292" t="s">
        <v>1</v>
      </c>
      <c r="E129" s="1293" t="s">
        <v>2</v>
      </c>
      <c r="F129" s="1294" t="s">
        <v>3</v>
      </c>
    </row>
    <row r="130" spans="1:6" s="854" customFormat="1" ht="14.25" customHeight="1">
      <c r="A130" s="1340" t="s">
        <v>471</v>
      </c>
      <c r="B130" s="1172" t="str">
        <f>VLOOKUP(A130,ANA!$A$6:$B$2048,2,FALSE)</f>
        <v xml:space="preserve"> TUBERIA CPVC 1 1/4" INCLUYE ACCESORIOS</v>
      </c>
      <c r="C130" s="1303" t="s">
        <v>7</v>
      </c>
      <c r="D130" s="1204">
        <f>+'[8]HIDROSANITARIAS 04.05'!$F$27</f>
        <v>24.8</v>
      </c>
      <c r="E130" s="1289"/>
      <c r="F130" s="1186"/>
    </row>
    <row r="131" spans="1:6" s="854" customFormat="1" ht="14.25" customHeight="1">
      <c r="A131" s="1194" t="s">
        <v>472</v>
      </c>
      <c r="B131" s="1251" t="str">
        <f>VLOOKUP(A131,ANA!$A$6:$B$2048,2,FALSE)</f>
        <v xml:space="preserve"> TUBERIA CPVC 1" INCLUYE ACCESORIOS</v>
      </c>
      <c r="C131" s="1304" t="s">
        <v>7</v>
      </c>
      <c r="D131" s="1282">
        <f>+'[8]HIDROSANITARIAS 04.05'!$F$56</f>
        <v>100</v>
      </c>
      <c r="E131" s="1290"/>
      <c r="F131" s="1189"/>
    </row>
    <row r="132" spans="1:6" s="854" customFormat="1" ht="14.25" customHeight="1">
      <c r="A132" s="1194" t="s">
        <v>473</v>
      </c>
      <c r="B132" s="1251" t="str">
        <f>VLOOKUP(A132,ANA!$A$6:$B$2048,2,FALSE)</f>
        <v xml:space="preserve"> TUBERIA CPVC 3/4" INCLUYE ACCESORIOS</v>
      </c>
      <c r="C132" s="1304" t="s">
        <v>7</v>
      </c>
      <c r="D132" s="1282">
        <f>+'[8]HIDROSANITARIAS 04.05'!$F$98</f>
        <v>78</v>
      </c>
      <c r="E132" s="1290"/>
      <c r="F132" s="1189"/>
    </row>
    <row r="133" spans="1:6" s="854" customFormat="1" ht="14.25" customHeight="1">
      <c r="A133" s="1194" t="s">
        <v>474</v>
      </c>
      <c r="B133" s="1251" t="str">
        <f>VLOOKUP(A133,ANA!$A$6:$B$2048,2,FALSE)</f>
        <v xml:space="preserve"> TUBERIA CPVC 1/2" INCLUYE ACCESORIOS</v>
      </c>
      <c r="C133" s="1304" t="s">
        <v>7</v>
      </c>
      <c r="D133" s="1282">
        <f>+'[8]HIDROSANITARIAS 04.05'!$F$126</f>
        <v>128</v>
      </c>
      <c r="E133" s="1290"/>
      <c r="F133" s="1189"/>
    </row>
    <row r="134" spans="1:6" s="854" customFormat="1" ht="14.25" customHeight="1">
      <c r="A134" s="1194" t="s">
        <v>475</v>
      </c>
      <c r="B134" s="1251" t="str">
        <f>VLOOKUP(A134,ANA!$A$6:$B$2048,2,FALSE)</f>
        <v xml:space="preserve"> TUBERIA DE COBRE TIPO L 1 1/4". INCLUYE ACCESORIOS Y AISLAMIENTO TERMICO</v>
      </c>
      <c r="C134" s="1304" t="s">
        <v>7</v>
      </c>
      <c r="D134" s="1282">
        <f>+'[8]HIDROSANITARIAS 04.05'!$F$151</f>
        <v>6</v>
      </c>
      <c r="E134" s="1290"/>
      <c r="F134" s="1189"/>
    </row>
    <row r="135" spans="1:6" s="854" customFormat="1" ht="14.25" customHeight="1">
      <c r="A135" s="1194" t="s">
        <v>476</v>
      </c>
      <c r="B135" s="1251" t="str">
        <f>VLOOKUP(A135,ANA!$A$6:$B$2048,2,FALSE)</f>
        <v xml:space="preserve"> TUBERIA DE COBRE TIPO L 3/4". INCLUYE ACCESORIOS Y AISLAMIENTO TERMICO</v>
      </c>
      <c r="C135" s="1304" t="s">
        <v>7</v>
      </c>
      <c r="D135" s="1282">
        <f>+'[8]HIDROSANITARIAS 04.05'!$F$175</f>
        <v>6</v>
      </c>
      <c r="E135" s="1290"/>
      <c r="F135" s="1189"/>
    </row>
    <row r="136" spans="1:6" s="854" customFormat="1" ht="14.25" customHeight="1" thickBot="1">
      <c r="A136" s="1341" t="s">
        <v>477</v>
      </c>
      <c r="B136" s="1313" t="str">
        <f>VLOOKUP(A136,ANA!$A$6:$B$2048,2,FALSE)</f>
        <v xml:space="preserve"> TUBERIA DE COBRE TIPO L 1". INCLUYE ACCESORIOS Y AISLAMIENTO TERMICO</v>
      </c>
      <c r="C136" s="1305" t="s">
        <v>7</v>
      </c>
      <c r="D136" s="1295">
        <f>+'[8]HIDROSANITARIAS 04.05'!$F$199</f>
        <v>3</v>
      </c>
      <c r="E136" s="1291"/>
      <c r="F136" s="1192"/>
    </row>
    <row r="137" spans="1:6" s="854" customFormat="1" ht="15" customHeight="1" thickBot="1">
      <c r="A137" s="1110"/>
      <c r="B137" s="1111"/>
      <c r="C137" s="1112"/>
      <c r="D137" s="1179"/>
      <c r="E137" s="1170"/>
      <c r="F137" s="1180"/>
    </row>
    <row r="138" spans="1:6" s="854" customFormat="1" ht="14.25" customHeight="1">
      <c r="A138" s="1110"/>
      <c r="B138" s="1111"/>
      <c r="C138" s="1112"/>
      <c r="D138" s="1112"/>
      <c r="E138" s="1144"/>
      <c r="F138" s="1181"/>
    </row>
    <row r="139" spans="1:6" s="854" customFormat="1" ht="12" thickBot="1">
      <c r="A139" s="1110"/>
      <c r="B139" s="1182" t="s">
        <v>787</v>
      </c>
      <c r="C139" s="1183" t="s">
        <v>20</v>
      </c>
      <c r="D139" s="1292" t="s">
        <v>1</v>
      </c>
      <c r="E139" s="1293" t="s">
        <v>2</v>
      </c>
      <c r="F139" s="1294" t="s">
        <v>3</v>
      </c>
    </row>
    <row r="140" spans="1:6" s="854" customFormat="1" ht="22.5">
      <c r="A140" s="1340" t="s">
        <v>518</v>
      </c>
      <c r="B140" s="1172" t="str">
        <f>VLOOKUP(A140,ANA!$A$6:$B$2048,2,FALSE)</f>
        <v xml:space="preserve"> BOMBA DE RECIRCULACION 1/2" (MOTOBOMBA SUMERGIBLE DE 1 HP - 1 TABLERO DE CONTROL PARA DOS BOMBAS SUMERGIBLES CON ALARMA AUDIBLE)</v>
      </c>
      <c r="C140" s="1303" t="s">
        <v>6</v>
      </c>
      <c r="D140" s="1204">
        <f>+'[8]HIDROSANITARIAS 04.06'!$F$23</f>
        <v>1</v>
      </c>
      <c r="E140" s="1289"/>
      <c r="F140" s="1186"/>
    </row>
    <row r="141" spans="1:6" s="854" customFormat="1" ht="11.25">
      <c r="A141" s="1194" t="s">
        <v>517</v>
      </c>
      <c r="B141" s="1251" t="str">
        <f>VLOOKUP(A141,ANA!$A$6:$B$2048,2,FALSE)</f>
        <v xml:space="preserve"> VALVULA DE ALIVIO 1/2"</v>
      </c>
      <c r="C141" s="1304" t="s">
        <v>6</v>
      </c>
      <c r="D141" s="1282">
        <f>+'[8]HIDROSANITARIAS 04.06'!$F$50</f>
        <v>1</v>
      </c>
      <c r="E141" s="1290"/>
      <c r="F141" s="1189"/>
    </row>
    <row r="142" spans="1:6" s="854" customFormat="1" ht="11.25">
      <c r="A142" s="1194" t="s">
        <v>516</v>
      </c>
      <c r="B142" s="1251" t="str">
        <f>VLOOKUP(A142,ANA!$A$6:$B$2048,2,FALSE)</f>
        <v xml:space="preserve"> VALVULA CHEQUE 1 1/4"</v>
      </c>
      <c r="C142" s="1304" t="s">
        <v>6</v>
      </c>
      <c r="D142" s="1282">
        <f>+'[8]HIDROSANITARIAS 04.06'!$F$78</f>
        <v>1</v>
      </c>
      <c r="E142" s="1290"/>
      <c r="F142" s="1189"/>
    </row>
    <row r="143" spans="1:6" s="854" customFormat="1" ht="22.5">
      <c r="A143" s="1194" t="s">
        <v>515</v>
      </c>
      <c r="B143" s="1251" t="str">
        <f>VLOOKUP(A143,ANA!$A$6:$B$2048,2,FALSE)</f>
        <v>SUMINISTRO E INSTALACION CENTRAL DE CALENTAMIENTO A GAS 500 LTS, PARA SUMINITRO AGUA CALIENTE SIMULTANEA HASTA 40 PUNTOS&gt;</v>
      </c>
      <c r="C143" s="1304" t="s">
        <v>6</v>
      </c>
      <c r="D143" s="1282">
        <f>+'[8]HIDROSANITARIAS 04.06'!$F$102</f>
        <v>1</v>
      </c>
      <c r="E143" s="1302"/>
      <c r="F143" s="1189"/>
    </row>
    <row r="144" spans="1:6" s="854" customFormat="1" ht="12" thickBot="1">
      <c r="A144" s="1341" t="s">
        <v>479</v>
      </c>
      <c r="B144" s="1313" t="str">
        <f>VLOOKUP(A144,ANA!$A$6:$B$2048,2,FALSE)</f>
        <v xml:space="preserve"> TABLERO CONTROL DE TEMPERATURA RED CON CAJA EN LAMINA EN COLD ROLLED</v>
      </c>
      <c r="C144" s="1305" t="s">
        <v>6</v>
      </c>
      <c r="D144" s="1295">
        <f>+'[8]HIDROSANITARIAS 04.06'!$F$126</f>
        <v>1</v>
      </c>
      <c r="E144" s="1291"/>
      <c r="F144" s="1192"/>
    </row>
    <row r="145" spans="1:6" s="854" customFormat="1" ht="23.25" customHeight="1" thickBot="1">
      <c r="A145" s="1110"/>
      <c r="B145" s="1111"/>
      <c r="C145" s="1112"/>
      <c r="D145" s="1179"/>
      <c r="E145" s="1170"/>
      <c r="F145" s="1180"/>
    </row>
    <row r="146" spans="1:6" s="854" customFormat="1" ht="21.75" customHeight="1">
      <c r="A146" s="1110"/>
      <c r="B146" s="1111"/>
      <c r="C146" s="1112"/>
      <c r="D146" s="1112"/>
      <c r="E146" s="1144"/>
      <c r="F146" s="1181"/>
    </row>
    <row r="147" spans="1:6" s="854" customFormat="1" ht="15.75" customHeight="1" thickBot="1">
      <c r="A147" s="1110"/>
      <c r="B147" s="1182" t="s">
        <v>822</v>
      </c>
      <c r="C147" s="1183" t="s">
        <v>20</v>
      </c>
      <c r="D147" s="1292" t="s">
        <v>1</v>
      </c>
      <c r="E147" s="1293" t="s">
        <v>2</v>
      </c>
      <c r="F147" s="1294" t="s">
        <v>3</v>
      </c>
    </row>
    <row r="148" spans="1:6" s="854" customFormat="1" ht="22.5">
      <c r="A148" s="1346" t="s">
        <v>478</v>
      </c>
      <c r="B148" s="1172" t="str">
        <f>VLOOKUP(A148,ANA!$A$6:$B$2048,2,FALSE)</f>
        <v xml:space="preserve"> PUNTO AGUA CALIENTE 1 1/4" EN TUBERIA DE COBRE TIPO L PARA CENTRAL DE CALENTAMIENTO</v>
      </c>
      <c r="C148" s="1307" t="s">
        <v>6</v>
      </c>
      <c r="D148" s="1204">
        <f>+'[8]HIDROSANITARIAS 04.07'!$F$17</f>
        <v>1</v>
      </c>
      <c r="E148" s="1205"/>
      <c r="F148" s="1206"/>
    </row>
    <row r="149" spans="1:6" s="854" customFormat="1" ht="11.25">
      <c r="A149" s="1347" t="s">
        <v>481</v>
      </c>
      <c r="B149" s="1251" t="str">
        <f>VLOOKUP(A149,ANA!$A$6:$B$2048,2,FALSE)</f>
        <v xml:space="preserve"> PUNTO AGUA CALIENTE 1/2" INCLUYE ACCESORIOS</v>
      </c>
      <c r="C149" s="1306" t="s">
        <v>6</v>
      </c>
      <c r="D149" s="1282">
        <f>+'[8]HIDROSANITARIAS 04.07'!$F$33</f>
        <v>22</v>
      </c>
      <c r="E149" s="1333"/>
      <c r="F149" s="1334"/>
    </row>
    <row r="150" spans="1:6" s="854" customFormat="1" ht="12" thickBot="1">
      <c r="A150" s="1348" t="s">
        <v>519</v>
      </c>
      <c r="B150" s="1313" t="str">
        <f>VLOOKUP(A150,ANA!$A$6:$B$2048,2,FALSE)</f>
        <v xml:space="preserve"> PUNTO DESAIREADORAS 1" INCLUYE ACCESORIOS</v>
      </c>
      <c r="C150" s="1308" t="s">
        <v>6</v>
      </c>
      <c r="D150" s="1295">
        <f>+'[8]HIDROSANITARIAS 04.07'!$F$49</f>
        <v>2</v>
      </c>
      <c r="E150" s="1336"/>
      <c r="F150" s="1337"/>
    </row>
    <row r="151" spans="1:6" s="854" customFormat="1" ht="18" customHeight="1" thickBot="1">
      <c r="A151" s="1110"/>
      <c r="B151" s="1111"/>
      <c r="C151" s="1112"/>
      <c r="D151" s="1179"/>
      <c r="E151" s="1170"/>
      <c r="F151" s="1180"/>
    </row>
    <row r="152" spans="1:6" s="854" customFormat="1" ht="21.95" customHeight="1">
      <c r="A152" s="1110"/>
      <c r="B152" s="1111"/>
      <c r="C152" s="1112"/>
      <c r="D152" s="1112"/>
      <c r="E152" s="1144"/>
      <c r="F152" s="1181"/>
    </row>
    <row r="153" spans="1:6" s="854" customFormat="1" ht="14.25" customHeight="1" thickBot="1">
      <c r="A153" s="1110"/>
      <c r="B153" s="1212" t="s">
        <v>284</v>
      </c>
      <c r="C153" s="1183" t="s">
        <v>20</v>
      </c>
      <c r="D153" s="1292" t="s">
        <v>1</v>
      </c>
      <c r="E153" s="1293" t="s">
        <v>2</v>
      </c>
      <c r="F153" s="1294" t="s">
        <v>3</v>
      </c>
    </row>
    <row r="154" spans="1:6" s="854" customFormat="1" ht="14.25" customHeight="1">
      <c r="A154" s="1340" t="s">
        <v>480</v>
      </c>
      <c r="B154" s="1172" t="str">
        <f>VLOOKUP(A154,ANA!$A$6:$B$2048,2,FALSE)</f>
        <v xml:space="preserve"> TUBERÍA PVC AGUAS LLUVIAS DIÁMETRO 6"  INCLUYE ACCESORIOS</v>
      </c>
      <c r="C154" s="1298" t="s">
        <v>7</v>
      </c>
      <c r="D154" s="1184">
        <f>+'[8]HIDROSANITARIAS 04.08'!$F$38</f>
        <v>65</v>
      </c>
      <c r="E154" s="1185"/>
      <c r="F154" s="1186"/>
    </row>
    <row r="155" spans="1:6" s="854" customFormat="1" ht="14.25" customHeight="1">
      <c r="A155" s="1194" t="s">
        <v>482</v>
      </c>
      <c r="B155" s="1251" t="str">
        <f>VLOOKUP(A155,ANA!$A$6:$B$2048,2,FALSE)</f>
        <v xml:space="preserve"> TUBERÍA PVC AGUAS LLUVIAS DIÁMETRO 4"  INCLUYE ACCESORIOS</v>
      </c>
      <c r="C155" s="1299" t="s">
        <v>7</v>
      </c>
      <c r="D155" s="1187">
        <f>+'[8]HIDROSANITARIAS 04.08'!$F$65</f>
        <v>200.10000000000002</v>
      </c>
      <c r="E155" s="1188"/>
      <c r="F155" s="1189"/>
    </row>
    <row r="156" spans="1:6" s="854" customFormat="1" ht="14.25" customHeight="1">
      <c r="A156" s="1194" t="s">
        <v>483</v>
      </c>
      <c r="B156" s="1251" t="str">
        <f>VLOOKUP(A156,ANA!$A$6:$B$2048,2,FALSE)</f>
        <v xml:space="preserve"> TUBERÍA PVC AGUAS LLUVIAS DIÁMETRO 3" INCLUYE ACCESORIOS</v>
      </c>
      <c r="C156" s="1299" t="s">
        <v>7</v>
      </c>
      <c r="D156" s="1187">
        <f>+'[8]HIDROSANITARIAS 04.08'!$F$92</f>
        <v>165</v>
      </c>
      <c r="E156" s="1188"/>
      <c r="F156" s="1189"/>
    </row>
    <row r="157" spans="1:6" s="854" customFormat="1" ht="22.5" customHeight="1" thickBot="1">
      <c r="A157" s="1341" t="s">
        <v>484</v>
      </c>
      <c r="B157" s="1313" t="str">
        <f>VLOOKUP(A157,ANA!$A$6:$B$2048,2,FALSE)</f>
        <v>FILTRO DRENANTE DETRÁS DE MURO CON GEOTEXTIL NT 1600 0,50M X 1,20 M INCLUYE EXCAVACION Y TUBERIA DE DRENAJE</v>
      </c>
      <c r="C157" s="1300" t="s">
        <v>146</v>
      </c>
      <c r="D157" s="1197">
        <f>+'[8]HIDROSANITARIAS 04.08'!$F$119</f>
        <v>156.54</v>
      </c>
      <c r="E157" s="1191"/>
      <c r="F157" s="1192"/>
    </row>
    <row r="158" spans="1:6" s="854" customFormat="1" ht="15.75" customHeight="1" thickBot="1">
      <c r="A158" s="1110"/>
      <c r="B158" s="1111"/>
      <c r="C158" s="1112"/>
      <c r="D158" s="1179"/>
      <c r="E158" s="1170"/>
      <c r="F158" s="1180"/>
    </row>
    <row r="159" spans="1:6" s="854" customFormat="1" ht="15.75" customHeight="1">
      <c r="A159" s="1110"/>
      <c r="B159" s="1111"/>
      <c r="C159" s="1112"/>
      <c r="D159" s="1112"/>
      <c r="E159" s="1144"/>
      <c r="F159" s="1181"/>
    </row>
    <row r="160" spans="1:6" s="854" customFormat="1" ht="12.75" customHeight="1" thickBot="1">
      <c r="A160" s="1110"/>
      <c r="B160" s="1182" t="s">
        <v>16</v>
      </c>
      <c r="C160" s="1183" t="s">
        <v>20</v>
      </c>
      <c r="D160" s="1292" t="s">
        <v>1</v>
      </c>
      <c r="E160" s="1293" t="s">
        <v>2</v>
      </c>
      <c r="F160" s="1294" t="s">
        <v>3</v>
      </c>
    </row>
    <row r="161" spans="1:6" s="854" customFormat="1" ht="15" customHeight="1">
      <c r="A161" s="1340" t="s">
        <v>485</v>
      </c>
      <c r="B161" s="1172" t="str">
        <f>VLOOKUP(A161,ANA!$A$6:$B$2048,2,FALSE)</f>
        <v>SUMINISTRO E INSTALACION DE SANITARIO INSTITUCIONAL INCLUYE GRIFERIA</v>
      </c>
      <c r="C161" s="1298" t="s">
        <v>4</v>
      </c>
      <c r="D161" s="1204">
        <f>+'[8]HIDROSANITARIA 04.09'!$F$49</f>
        <v>39</v>
      </c>
      <c r="E161" s="1205"/>
      <c r="F161" s="1206"/>
    </row>
    <row r="162" spans="1:6" s="854" customFormat="1" ht="23.25" customHeight="1">
      <c r="A162" s="1194" t="s">
        <v>486</v>
      </c>
      <c r="B162" s="1251" t="str">
        <f>VLOOKUP(A162,ANA!$A$6:$B$2048,2,FALSE)</f>
        <v>SUMINISTRO E INSTALACION DE LAVAMANOS BLANCO CON PEDESTAL INCLUYE GRIFERIA</v>
      </c>
      <c r="C162" s="1299" t="s">
        <v>4</v>
      </c>
      <c r="D162" s="1282">
        <f>+'[8]HIDROSANITARIA 04.09'!$F$113</f>
        <v>50</v>
      </c>
      <c r="E162" s="1333"/>
      <c r="F162" s="1334"/>
    </row>
    <row r="163" spans="1:6" s="854" customFormat="1" ht="22.5">
      <c r="A163" s="1194" t="s">
        <v>487</v>
      </c>
      <c r="B163" s="1251" t="str">
        <f>VLOOKUP(A163,ANA!$A$6:$B$2048,2,FALSE)</f>
        <v>SUMINISTRO E INSTALACION DE LAVAMANOS TIPO INSTITUCIONAL PARA SOBREPONER INCLUYE GRIFERIA</v>
      </c>
      <c r="C163" s="1299" t="s">
        <v>4</v>
      </c>
      <c r="D163" s="1282">
        <f>+'[8]HIDROSANITARIA 04.09'!$F$140</f>
        <v>20</v>
      </c>
      <c r="E163" s="1333"/>
      <c r="F163" s="1334"/>
    </row>
    <row r="164" spans="1:6" s="854" customFormat="1" ht="20.25" customHeight="1">
      <c r="A164" s="1194" t="s">
        <v>488</v>
      </c>
      <c r="B164" s="1251" t="str">
        <f>VLOOKUP(A164,ANA!$A$6:$B$2048,2,FALSE)</f>
        <v>SUMINISTRO E INSTALACION DE ORINAL MEDIANO TIPO INSTITUCIONAL INCLUYE GRIFERIA</v>
      </c>
      <c r="C164" s="1299" t="s">
        <v>4</v>
      </c>
      <c r="D164" s="1282">
        <f>+'[8]HIDROSANITARIA 04.09'!$F$160</f>
        <v>2</v>
      </c>
      <c r="E164" s="1333"/>
      <c r="F164" s="1334"/>
    </row>
    <row r="165" spans="1:6" s="854" customFormat="1" ht="12.75" customHeight="1">
      <c r="A165" s="1194" t="s">
        <v>489</v>
      </c>
      <c r="B165" s="1251" t="str">
        <f>VLOOKUP(A165,ANA!$A$6:$B$2048,2,FALSE)</f>
        <v>SUMINISTRO E INSTALACION DE DUCHA CON MEZCLADOR</v>
      </c>
      <c r="C165" s="1299" t="s">
        <v>4</v>
      </c>
      <c r="D165" s="1282">
        <f>+'[8]HIDROSANITARIA 04.09'!$F$179</f>
        <v>4</v>
      </c>
      <c r="E165" s="1333"/>
      <c r="F165" s="1334"/>
    </row>
    <row r="166" spans="1:6" s="854" customFormat="1" ht="15.75" customHeight="1">
      <c r="A166" s="1194" t="s">
        <v>490</v>
      </c>
      <c r="B166" s="1251" t="str">
        <f>VLOOKUP(A166,ANA!$A$6:$B$2048,2,FALSE)</f>
        <v>SUMINISTRO E INSTALACION DE DUCHA TELEFONO</v>
      </c>
      <c r="C166" s="1299" t="s">
        <v>4</v>
      </c>
      <c r="D166" s="1282">
        <f>+'[8]HIDROSANITARIA 04.09'!$F$199</f>
        <v>7</v>
      </c>
      <c r="E166" s="1333"/>
      <c r="F166" s="1334"/>
    </row>
    <row r="167" spans="1:6" s="854" customFormat="1" ht="23.25" customHeight="1">
      <c r="A167" s="1194" t="s">
        <v>491</v>
      </c>
      <c r="B167" s="1251" t="str">
        <f>VLOOKUP(A167,ANA!$A$6:$B$2048,2,FALSE)</f>
        <v xml:space="preserve"> POCETA DE ASEO FUNDIDA EN SITIO, CONCRETO 3000 PSI DE  0,60 M X 0,60 M, ENCHAPADA, INCLUYE LLAVE TERMINAL DE 1/2" TIPO JARDIN</v>
      </c>
      <c r="C167" s="1299" t="s">
        <v>4</v>
      </c>
      <c r="D167" s="1282">
        <f>+'[8]HIDROSANITARIA 04.09'!$F$221</f>
        <v>7</v>
      </c>
      <c r="E167" s="1333"/>
      <c r="F167" s="1334"/>
    </row>
    <row r="168" spans="1:6" s="854" customFormat="1" ht="23.25" customHeight="1">
      <c r="A168" s="1194" t="s">
        <v>492</v>
      </c>
      <c r="B168" s="1251" t="str">
        <f>VLOOKUP(A168,ANA!$A$6:$B$2048,2,FALSE)</f>
        <v>SUMINISTRO E INSTALACIÒN LAVAPLATOS EN ACERO INOXIDABLE DE 0,50 M X 0,40 M INCLUYE GRIFERIA.</v>
      </c>
      <c r="C168" s="1299" t="s">
        <v>4</v>
      </c>
      <c r="D168" s="1282">
        <f>+'[8]HIDROSANITARIA 04.09'!$F$248</f>
        <v>16</v>
      </c>
      <c r="E168" s="1333"/>
      <c r="F168" s="1334"/>
    </row>
    <row r="169" spans="1:6" ht="18.75" customHeight="1">
      <c r="A169" s="1194" t="s">
        <v>493</v>
      </c>
      <c r="B169" s="1251" t="str">
        <f>VLOOKUP(A169,ANA!$A$6:$B$2048,2,FALSE)</f>
        <v>SUMINISTRO E INSTALACIÒN LAVAOJOS</v>
      </c>
      <c r="C169" s="1299" t="s">
        <v>4</v>
      </c>
      <c r="D169" s="1282">
        <f>+'[8]HIDROSANITARIA 04.09'!$F$268</f>
        <v>1</v>
      </c>
      <c r="E169" s="1333"/>
      <c r="F169" s="1334"/>
    </row>
    <row r="170" spans="1:6" ht="23.25" thickBot="1">
      <c r="A170" s="1341" t="s">
        <v>494</v>
      </c>
      <c r="B170" s="1313" t="str">
        <f>VLOOKUP(A170,ANA!$A$6:$B$2048,2,FALSE)</f>
        <v xml:space="preserve">SUMINISTRO E INSTALACIÒN  POCETAS EN ACERO INOXIDABLE DE 0,57 M x 0,55 M INCLUYE GRIFERIA, PARA LABORATORIO </v>
      </c>
      <c r="C170" s="1300" t="s">
        <v>4</v>
      </c>
      <c r="D170" s="1349">
        <f>+'[8]HIDROSANITARIA 04.09'!$F$295</f>
        <v>8</v>
      </c>
      <c r="E170" s="1336"/>
      <c r="F170" s="1337"/>
    </row>
    <row r="171" spans="1:6" s="854" customFormat="1" ht="20.25" customHeight="1" thickBot="1">
      <c r="A171" s="1110"/>
      <c r="B171" s="1111"/>
      <c r="C171" s="1112"/>
      <c r="D171" s="1179"/>
      <c r="E171" s="1170"/>
      <c r="F171" s="1180"/>
    </row>
    <row r="172" spans="1:6" s="857" customFormat="1" ht="21.95" customHeight="1">
      <c r="A172" s="1110"/>
      <c r="B172" s="1111"/>
      <c r="C172" s="1112"/>
      <c r="D172" s="1112"/>
      <c r="E172" s="1144"/>
      <c r="F172" s="1181"/>
    </row>
    <row r="173" spans="1:6" s="857" customFormat="1" ht="12" thickBot="1">
      <c r="A173" s="1110"/>
      <c r="B173" s="1182" t="s">
        <v>162</v>
      </c>
      <c r="C173" s="1292" t="s">
        <v>20</v>
      </c>
      <c r="D173" s="1292" t="s">
        <v>1</v>
      </c>
      <c r="E173" s="1293" t="s">
        <v>2</v>
      </c>
      <c r="F173" s="1294" t="s">
        <v>3</v>
      </c>
    </row>
    <row r="174" spans="1:6" s="854" customFormat="1" ht="11.25">
      <c r="A174" s="1346" t="s">
        <v>495</v>
      </c>
      <c r="B174" s="1172" t="str">
        <f>VLOOKUP(A174,ANA!$A$6:$B$2048,2,FALSE)</f>
        <v xml:space="preserve"> SUMINISTRO GABINETE CLASE III, EMPOTRADO</v>
      </c>
      <c r="C174" s="1298" t="s">
        <v>4</v>
      </c>
      <c r="D174" s="1213">
        <f>+'[8]HIDROSANITARIAS 04.10'!$F$51</f>
        <v>8</v>
      </c>
      <c r="E174" s="1205"/>
      <c r="F174" s="1206"/>
    </row>
    <row r="175" spans="1:6" s="854" customFormat="1" ht="11.25">
      <c r="A175" s="1347" t="s">
        <v>496</v>
      </c>
      <c r="B175" s="1251" t="str">
        <f>VLOOKUP(A175,ANA!$A$6:$B$2048,2,FALSE)</f>
        <v xml:space="preserve"> SUMINISTRO E INSTALACIÓN DE ROCIADORES COLGANTE EMPOTRADO 1/2"/13MM</v>
      </c>
      <c r="C175" s="1350" t="s">
        <v>4</v>
      </c>
      <c r="D175" s="1351">
        <f>+'[8]HIDROSANITARIAS 04.10'!$F$107</f>
        <v>387</v>
      </c>
      <c r="E175" s="1333"/>
      <c r="F175" s="1334"/>
    </row>
    <row r="176" spans="1:6" s="854" customFormat="1" ht="22.5">
      <c r="A176" s="1347" t="s">
        <v>497</v>
      </c>
      <c r="B176" s="1251" t="str">
        <f>VLOOKUP(A176,ANA!$A$6:$B$2048,2,FALSE)</f>
        <v xml:space="preserve"> SUMINISTRO E INSTALACIÓN DE TUBERIA ACERO AL CARBON CLASE SCH40 1" INCLUYE SOPORTE TIPO PERA Y ACCESORIOS</v>
      </c>
      <c r="C176" s="1350" t="s">
        <v>7</v>
      </c>
      <c r="D176" s="1297">
        <f>+'[8]HIDROSANITARIAS 04.10'!$F$164</f>
        <v>391.9</v>
      </c>
      <c r="E176" s="1333"/>
      <c r="F176" s="1334"/>
    </row>
    <row r="177" spans="1:6" s="854" customFormat="1" ht="22.5">
      <c r="A177" s="1347" t="s">
        <v>498</v>
      </c>
      <c r="B177" s="1251" t="str">
        <f>VLOOKUP(A177,ANA!$A$6:$B$2048,2,FALSE)</f>
        <v xml:space="preserve"> SUMINISTRO E INSTALACIÓN DE TUBERIA ACERO AL CARBON CLASE SCH40  1 1/4" INCLUYE SOPORTE TIPO PERA Y ACCESORIOS</v>
      </c>
      <c r="C177" s="1350" t="s">
        <v>7</v>
      </c>
      <c r="D177" s="1297">
        <f>+'[8]HIDROSANITARIAS 04.10'!$F$220</f>
        <v>164.6</v>
      </c>
      <c r="E177" s="1333"/>
      <c r="F177" s="1334"/>
    </row>
    <row r="178" spans="1:6" s="854" customFormat="1" ht="22.5">
      <c r="A178" s="1347" t="s">
        <v>499</v>
      </c>
      <c r="B178" s="1251" t="str">
        <f>VLOOKUP(A178,ANA!$A$6:$B$2048,2,FALSE)</f>
        <v xml:space="preserve"> SUMINISTRO E INSTALACIÓN DE TUBERIA ACERO AL CARBON CLASE SCH40 1 1/2" INCLUYE SOPORTE TIPO PERA Y ACCESORIOS</v>
      </c>
      <c r="C178" s="1350" t="s">
        <v>7</v>
      </c>
      <c r="D178" s="1297">
        <f>+'[8]HIDROSANITARIAS 04.10'!$F$261</f>
        <v>70.5</v>
      </c>
      <c r="E178" s="1333"/>
      <c r="F178" s="1334"/>
    </row>
    <row r="179" spans="1:6" s="854" customFormat="1" ht="22.5">
      <c r="A179" s="1347" t="s">
        <v>500</v>
      </c>
      <c r="B179" s="1251" t="str">
        <f>VLOOKUP(A179,ANA!$A$6:$B$2048,2,FALSE)</f>
        <v xml:space="preserve"> SUMINISTRO E INSTALACIÓN DE TUBERIA DE ACERO AL CARBON CLASE SCH40 2" INCLUYE SOPORTE TIPO PERA Y ACCESORIOS</v>
      </c>
      <c r="C179" s="1350" t="s">
        <v>7</v>
      </c>
      <c r="D179" s="1297">
        <f>+'[8]HIDROSANITARIAS 04.10'!$F$317</f>
        <v>340</v>
      </c>
      <c r="E179" s="1333"/>
      <c r="F179" s="1334"/>
    </row>
    <row r="180" spans="1:6" s="854" customFormat="1" ht="22.5">
      <c r="A180" s="1347" t="s">
        <v>501</v>
      </c>
      <c r="B180" s="1251" t="str">
        <f>VLOOKUP(A180,ANA!$A$6:$B$2048,2,FALSE)</f>
        <v xml:space="preserve"> SUMINISTRO E INSTALACIÓN DE TUBERIA DE ACERO AL CARBON CLASE SCH40  2 1/2" INCLUYE SOPORTE TIPO PERA Y ACCESORIOS</v>
      </c>
      <c r="C180" s="1350" t="s">
        <v>7</v>
      </c>
      <c r="D180" s="1297">
        <f>+'[8]HIDROSANITARIAS 04.10'!$F$375</f>
        <v>351</v>
      </c>
      <c r="E180" s="1333"/>
      <c r="F180" s="1334"/>
    </row>
    <row r="181" spans="1:6" s="854" customFormat="1" ht="22.5">
      <c r="A181" s="1347" t="s">
        <v>502</v>
      </c>
      <c r="B181" s="1251" t="str">
        <f>VLOOKUP(A181,ANA!$A$6:$B$2048,2,FALSE)</f>
        <v xml:space="preserve"> SUMINISTRO E INSTALACIÓN DE TUBERIA DE ACERO AL CARBON CLASE SCH40 3" INCLUYE SOPORTE TIPO PERA Y ACCESORIOS</v>
      </c>
      <c r="C181" s="1350" t="s">
        <v>7</v>
      </c>
      <c r="D181" s="1297">
        <f>+'[8]HIDROSANITARIAS 04.10'!$F$402</f>
        <v>2.92</v>
      </c>
      <c r="E181" s="1333"/>
      <c r="F181" s="1334"/>
    </row>
    <row r="182" spans="1:6" s="854" customFormat="1" ht="22.5">
      <c r="A182" s="1347" t="s">
        <v>503</v>
      </c>
      <c r="B182" s="1251" t="str">
        <f>VLOOKUP(A182,ANA!$A$6:$B$2048,2,FALSE)</f>
        <v xml:space="preserve"> SUMINISTRO E INSTALACIÓN DE TUBERIA DE ACERO AL CARBON CLASE SCH40 4" INCLUYE SOPORTE TIPO PERA Y ACCESORIOS</v>
      </c>
      <c r="C182" s="1350" t="s">
        <v>7</v>
      </c>
      <c r="D182" s="1297">
        <f>+'[8]HIDROSANITARIAS 04.10'!$F$457</f>
        <v>53.339999999999996</v>
      </c>
      <c r="E182" s="1333"/>
      <c r="F182" s="1334"/>
    </row>
    <row r="183" spans="1:6" s="854" customFormat="1" ht="22.5" customHeight="1">
      <c r="A183" s="1347" t="s">
        <v>504</v>
      </c>
      <c r="B183" s="1251" t="str">
        <f>VLOOKUP(A183,ANA!$A$6:$B$2048,2,FALSE)</f>
        <v xml:space="preserve"> SUMINISTRO E INSTALACIÓN DE ESTACION DE CONTROL  CONTRA INCENDIOS D= 2-1/2" INCLUYE ACCESORIOS</v>
      </c>
      <c r="C183" s="1350" t="s">
        <v>4</v>
      </c>
      <c r="D183" s="1297">
        <f>+'[8]HIDROSANITARIAS 04.10'!$F$485</f>
        <v>3</v>
      </c>
      <c r="E183" s="1333"/>
      <c r="F183" s="1334"/>
    </row>
    <row r="184" spans="1:6" s="854" customFormat="1" ht="11.25">
      <c r="A184" s="1347" t="s">
        <v>505</v>
      </c>
      <c r="B184" s="1251" t="str">
        <f>VLOOKUP(A184,ANA!$A$6:$B$2048,2,FALSE)</f>
        <v xml:space="preserve"> SUMINISTRO E INSTALACIÓN DE SIAMESA EN BRONCE D= 4" INCLUYE ACCESORIOS</v>
      </c>
      <c r="C184" s="1350" t="s">
        <v>4</v>
      </c>
      <c r="D184" s="1297">
        <f>+'[8]HIDROSANITARIAS 04.10'!$F$512</f>
        <v>1</v>
      </c>
      <c r="E184" s="1333"/>
      <c r="F184" s="1334"/>
    </row>
    <row r="185" spans="1:6" s="854" customFormat="1" ht="11.25">
      <c r="A185" s="1347" t="s">
        <v>506</v>
      </c>
      <c r="B185" s="1251" t="str">
        <f>VLOOKUP(A185,ANA!$A$6:$B$2048,2,FALSE)</f>
        <v xml:space="preserve"> VALVULA DE CHEQUE DE 1 1/2¨</v>
      </c>
      <c r="C185" s="1350" t="s">
        <v>4</v>
      </c>
      <c r="D185" s="1297">
        <f>+'[8]HIDROSANITARIAS 04.10'!$F$539</f>
        <v>1</v>
      </c>
      <c r="E185" s="1333"/>
      <c r="F185" s="1334"/>
    </row>
    <row r="186" spans="1:6" s="854" customFormat="1" ht="23.25" thickBot="1">
      <c r="A186" s="1348" t="s">
        <v>507</v>
      </c>
      <c r="B186" s="1313" t="str">
        <f>VLOOKUP(A186,ANA!$A$6:$B$2048,2,FALSE)</f>
        <v xml:space="preserve"> BOMBA CONTRA INCENDIO ELECTRICA 300GPM 145 PSI COMPUESTO POR BOMBA PRINCIPAL Y BOMBA JOCKEY DEBE CUMPLIR CON NFPA20</v>
      </c>
      <c r="C186" s="1300" t="s">
        <v>4</v>
      </c>
      <c r="D186" s="1335">
        <f>+'[8]HIDROSANITARIAS 04.10'!$F$566</f>
        <v>1</v>
      </c>
      <c r="E186" s="1336"/>
      <c r="F186" s="1337"/>
    </row>
    <row r="187" spans="1:6" s="854" customFormat="1" ht="15.75" customHeight="1" thickBot="1">
      <c r="A187" s="1110"/>
      <c r="B187" s="1111"/>
      <c r="C187" s="1112"/>
      <c r="D187" s="1179"/>
      <c r="E187" s="1170"/>
      <c r="F187" s="1180"/>
    </row>
    <row r="188" spans="1:6" s="854" customFormat="1" ht="21.95" customHeight="1">
      <c r="A188" s="1110"/>
      <c r="B188" s="1111"/>
      <c r="C188" s="1112"/>
      <c r="D188" s="1112"/>
      <c r="E188" s="1144"/>
      <c r="F188" s="1181"/>
    </row>
    <row r="189" spans="1:6" s="854" customFormat="1" ht="13.5" customHeight="1" thickBot="1">
      <c r="A189" s="1110"/>
      <c r="B189" s="1212" t="s">
        <v>163</v>
      </c>
      <c r="C189" s="1183" t="s">
        <v>20</v>
      </c>
      <c r="D189" s="1292" t="s">
        <v>1</v>
      </c>
      <c r="E189" s="1293" t="s">
        <v>2</v>
      </c>
      <c r="F189" s="1294" t="s">
        <v>3</v>
      </c>
    </row>
    <row r="190" spans="1:6" s="854" customFormat="1" ht="13.5" customHeight="1">
      <c r="A190" s="1340" t="s">
        <v>508</v>
      </c>
      <c r="B190" s="1242" t="str">
        <f>VLOOKUP(A190,ANA!$A$6:$B$2048,2,FALSE)</f>
        <v xml:space="preserve"> MACRO MEDIDOR D= 1 1/2"</v>
      </c>
      <c r="C190" s="1214" t="s">
        <v>4</v>
      </c>
      <c r="D190" s="1204">
        <f>+'[8]HIDROSANITARIAS 04.11'!$F$18</f>
        <v>1</v>
      </c>
      <c r="E190" s="1205"/>
      <c r="F190" s="1206"/>
    </row>
    <row r="191" spans="1:6" s="854" customFormat="1" ht="13.5" customHeight="1">
      <c r="A191" s="1194" t="s">
        <v>509</v>
      </c>
      <c r="B191" s="1354" t="str">
        <f>VLOOKUP(A191,ANA!$A$6:$B$2048,2,FALSE)</f>
        <v>CHEQUE HIDRORANURADO DE 3”</v>
      </c>
      <c r="C191" s="1352" t="s">
        <v>4</v>
      </c>
      <c r="D191" s="1207">
        <f>+'[8]HIDROSANITARIAS 04.11'!$F$37</f>
        <v>1</v>
      </c>
      <c r="E191" s="1142"/>
      <c r="F191" s="1105"/>
    </row>
    <row r="192" spans="1:6" s="854" customFormat="1" ht="13.5" customHeight="1" thickBot="1">
      <c r="A192" s="1341" t="s">
        <v>510</v>
      </c>
      <c r="B192" s="1355" t="str">
        <f>VLOOKUP(A192,ANA!$A$6:$B$2048,2,FALSE)</f>
        <v>VALVULA PRUEBA Y DRENAJE 1-1/4”</v>
      </c>
      <c r="C192" s="1353" t="s">
        <v>4</v>
      </c>
      <c r="D192" s="1208">
        <f>+'[8]HIDROSANITARIAS 04.11'!$F$57</f>
        <v>1</v>
      </c>
      <c r="E192" s="1143"/>
      <c r="F192" s="1109"/>
    </row>
    <row r="193" spans="1:6" s="854" customFormat="1" ht="19.5" customHeight="1" thickBot="1">
      <c r="A193" s="1110"/>
      <c r="B193" s="1111"/>
      <c r="C193" s="1112"/>
      <c r="D193" s="1112"/>
      <c r="E193" s="1144"/>
      <c r="F193" s="1180"/>
    </row>
    <row r="194" spans="1:6" s="854" customFormat="1" ht="21.95" customHeight="1">
      <c r="A194" s="1110"/>
      <c r="B194" s="1111"/>
      <c r="C194" s="1112"/>
      <c r="D194" s="1112"/>
      <c r="E194" s="1144"/>
      <c r="F194" s="1181"/>
    </row>
    <row r="195" spans="1:6" s="854" customFormat="1" ht="12" thickBot="1">
      <c r="A195" s="1110"/>
      <c r="B195" s="1182" t="s">
        <v>164</v>
      </c>
      <c r="C195" s="1183" t="s">
        <v>20</v>
      </c>
      <c r="D195" s="1292" t="s">
        <v>1</v>
      </c>
      <c r="E195" s="1293" t="s">
        <v>2</v>
      </c>
      <c r="F195" s="1294" t="s">
        <v>3</v>
      </c>
    </row>
    <row r="196" spans="1:6" s="854" customFormat="1" ht="22.5">
      <c r="A196" s="1340" t="s">
        <v>511</v>
      </c>
      <c r="B196" s="1172" t="str">
        <f>VLOOKUP(A196,ANA!$A$6:$B$2048,2,FALSE)</f>
        <v xml:space="preserve"> CAJA DE INSPECCION SANITARIA DE  0,60 M X 0,60 X 0,60 M INCLUYE TAPA Y REPELLO IMPERMEABILIZADO</v>
      </c>
      <c r="C196" s="1298" t="s">
        <v>4</v>
      </c>
      <c r="D196" s="1204">
        <f>+'[8]HIDROSANITARIAS 04.12'!$F$33</f>
        <v>8</v>
      </c>
      <c r="E196" s="1205"/>
      <c r="F196" s="1206"/>
    </row>
    <row r="197" spans="1:6" s="854" customFormat="1" ht="22.5">
      <c r="A197" s="1194" t="s">
        <v>512</v>
      </c>
      <c r="B197" s="1251" t="str">
        <f>VLOOKUP(A197,ANA!$A$6:$B$2048,2,FALSE)</f>
        <v xml:space="preserve"> CAJA DE INSPECCION SANITARIA DE  0,80 M X 0,80 M X 0,80 M INCLUYE TAPA Y REPELLO IMPERMEABILIZADO</v>
      </c>
      <c r="C197" s="1350" t="s">
        <v>4</v>
      </c>
      <c r="D197" s="1282">
        <f>+'[8]HIDROSANITARIAS 04.12'!$F$59</f>
        <v>2</v>
      </c>
      <c r="E197" s="1333"/>
      <c r="F197" s="1334"/>
    </row>
    <row r="198" spans="1:6" s="854" customFormat="1" ht="22.5">
      <c r="A198" s="1194" t="s">
        <v>513</v>
      </c>
      <c r="B198" s="1251" t="str">
        <f>VLOOKUP(A198,ANA!$A$6:$B$2048,2,FALSE)</f>
        <v>DISEÑO, CONSTRUCCIÓN Y/ O DOTACIÓN  PTAR  (INC. INSTALACIONES HIDROSANITARIAS, POZO EYECTOR Y CONEXIÓN FINAL A LA RED PÚBLICA )</v>
      </c>
      <c r="C198" s="1350" t="s">
        <v>4</v>
      </c>
      <c r="D198" s="1282">
        <f>+'[8]HIDROSANITARIAS 04.12'!$F$86</f>
        <v>1</v>
      </c>
      <c r="E198" s="1356"/>
      <c r="F198" s="1334"/>
    </row>
    <row r="199" spans="1:6" ht="12" thickBot="1">
      <c r="A199" s="1341" t="s">
        <v>514</v>
      </c>
      <c r="B199" s="1313" t="str">
        <f>VLOOKUP(A199,ANA!$A$6:$B$2048,2,FALSE)</f>
        <v xml:space="preserve"> TAPA REGISTRO 0,15 M X 0,15 M</v>
      </c>
      <c r="C199" s="1300" t="s">
        <v>4</v>
      </c>
      <c r="D199" s="1349">
        <f>+'[8]HIDROSANITARIAS 04.12'!$G$108</f>
        <v>100</v>
      </c>
      <c r="E199" s="1357"/>
      <c r="F199" s="1337"/>
    </row>
    <row r="200" spans="1:6" s="854" customFormat="1" ht="21.95" customHeight="1" thickBot="1">
      <c r="A200" s="1110"/>
      <c r="B200" s="1111"/>
      <c r="C200" s="1112"/>
      <c r="D200" s="1112"/>
      <c r="E200" s="1144"/>
      <c r="F200" s="1180"/>
    </row>
    <row r="201" spans="1:6" s="854" customFormat="1" ht="17.25" customHeight="1" thickBot="1">
      <c r="A201" s="1110"/>
      <c r="B201" s="1111"/>
      <c r="C201" s="1112"/>
      <c r="D201" s="1112"/>
      <c r="E201" s="1144"/>
      <c r="F201" s="1239"/>
    </row>
    <row r="202" spans="1:6" ht="19.5" customHeight="1" thickBot="1">
      <c r="A202" s="1236"/>
      <c r="B202" s="1563" t="s">
        <v>837</v>
      </c>
      <c r="C202" s="1563"/>
      <c r="D202" s="1563"/>
      <c r="E202" s="1564"/>
      <c r="F202" s="1216">
        <f>SUM(F200+F193+F187+F171+F158+F151+F145+F137+F127+F111+F93+F87)</f>
        <v>0</v>
      </c>
    </row>
    <row r="203" spans="1:6" ht="12" thickBot="1">
      <c r="A203" s="858"/>
      <c r="B203" s="861"/>
      <c r="C203" s="859"/>
      <c r="D203" s="866"/>
      <c r="E203" s="1141"/>
      <c r="F203" s="948"/>
    </row>
    <row r="204" spans="1:6" s="854" customFormat="1" ht="18.75" thickBot="1">
      <c r="A204" s="1042"/>
      <c r="B204" s="1043" t="s">
        <v>89</v>
      </c>
      <c r="C204" s="1044"/>
      <c r="D204" s="1044"/>
      <c r="E204" s="1138"/>
      <c r="F204" s="1045"/>
    </row>
    <row r="205" spans="1:6" s="854" customFormat="1" ht="12" thickBot="1">
      <c r="A205" s="858"/>
      <c r="B205" s="862" t="s">
        <v>90</v>
      </c>
      <c r="C205" s="863" t="s">
        <v>20</v>
      </c>
      <c r="D205" s="1281" t="s">
        <v>1</v>
      </c>
      <c r="E205" s="1283" t="s">
        <v>2</v>
      </c>
      <c r="F205" s="1284" t="s">
        <v>3</v>
      </c>
    </row>
    <row r="206" spans="1:6" s="854" customFormat="1" ht="49.5" customHeight="1">
      <c r="A206" s="1340" t="s">
        <v>61</v>
      </c>
      <c r="B206" s="1362" t="s">
        <v>171</v>
      </c>
      <c r="C206" s="1307" t="s">
        <v>6</v>
      </c>
      <c r="D206" s="1221">
        <f>+'[9]ELECTRICAS 05.01'!$F$56</f>
        <v>468</v>
      </c>
      <c r="E206" s="1205"/>
      <c r="F206" s="1206"/>
    </row>
    <row r="207" spans="1:6" s="854" customFormat="1" ht="21.75" customHeight="1">
      <c r="A207" s="1194" t="s">
        <v>616</v>
      </c>
      <c r="B207" s="1360" t="s">
        <v>170</v>
      </c>
      <c r="C207" s="1306" t="s">
        <v>6</v>
      </c>
      <c r="D207" s="1358">
        <f>+'[9]ELECTRICAS 05.01'!$F$115</f>
        <v>21</v>
      </c>
      <c r="E207" s="1333"/>
      <c r="F207" s="1334"/>
    </row>
    <row r="208" spans="1:6" s="854" customFormat="1" ht="63" customHeight="1">
      <c r="A208" s="1194" t="s">
        <v>617</v>
      </c>
      <c r="B208" s="1360" t="s">
        <v>172</v>
      </c>
      <c r="C208" s="1306" t="s">
        <v>6</v>
      </c>
      <c r="D208" s="1358">
        <f>+'[9]ELECTRICAS 05.01'!$F$160</f>
        <v>4</v>
      </c>
      <c r="E208" s="1333"/>
      <c r="F208" s="1334"/>
    </row>
    <row r="209" spans="1:8" s="854" customFormat="1" ht="17.25" customHeight="1" thickBot="1">
      <c r="A209" s="1341" t="s">
        <v>618</v>
      </c>
      <c r="B209" s="1363" t="s">
        <v>212</v>
      </c>
      <c r="C209" s="1308" t="s">
        <v>6</v>
      </c>
      <c r="D209" s="1359">
        <f>+'[9]ELECTRICAS 05.01'!$F$216</f>
        <v>78</v>
      </c>
      <c r="E209" s="1336"/>
      <c r="F209" s="1337"/>
    </row>
    <row r="210" spans="1:8" s="854" customFormat="1" ht="17.25" customHeight="1" thickBot="1">
      <c r="A210" s="1341" t="s">
        <v>859</v>
      </c>
      <c r="B210" s="1363" t="s">
        <v>858</v>
      </c>
      <c r="C210" s="1308" t="s">
        <v>6</v>
      </c>
      <c r="D210" s="1359">
        <v>16</v>
      </c>
      <c r="E210" s="1336"/>
      <c r="F210" s="1337"/>
    </row>
    <row r="211" spans="1:8" s="854" customFormat="1" ht="18" customHeight="1" thickBot="1">
      <c r="A211" s="1110"/>
      <c r="B211" s="1111"/>
      <c r="C211" s="1112"/>
      <c r="D211" s="1112"/>
      <c r="E211" s="1144"/>
      <c r="F211" s="1180"/>
      <c r="G211" s="1531"/>
      <c r="H211" s="1532"/>
    </row>
    <row r="212" spans="1:8" s="854" customFormat="1" ht="15.75" customHeight="1">
      <c r="A212" s="1110"/>
      <c r="B212" s="1111"/>
      <c r="C212" s="1112"/>
      <c r="D212" s="1112"/>
      <c r="E212" s="1144"/>
      <c r="F212" s="1181"/>
    </row>
    <row r="213" spans="1:8" s="854" customFormat="1" ht="23.25" customHeight="1" thickBot="1">
      <c r="A213" s="1110"/>
      <c r="B213" s="1182" t="s">
        <v>93</v>
      </c>
      <c r="C213" s="1183" t="s">
        <v>20</v>
      </c>
      <c r="D213" s="1292" t="s">
        <v>1</v>
      </c>
      <c r="E213" s="1293" t="s">
        <v>2</v>
      </c>
      <c r="F213" s="1294" t="s">
        <v>3</v>
      </c>
    </row>
    <row r="214" spans="1:8" s="854" customFormat="1" ht="73.5" customHeight="1">
      <c r="A214" s="1340" t="s">
        <v>619</v>
      </c>
      <c r="B214" s="1362" t="s">
        <v>173</v>
      </c>
      <c r="C214" s="1307" t="s">
        <v>6</v>
      </c>
      <c r="D214" s="1221">
        <f>+'[9]ELECTRICAS 05.02'!$F$57</f>
        <v>480</v>
      </c>
      <c r="E214" s="1224"/>
      <c r="F214" s="1206"/>
    </row>
    <row r="215" spans="1:8" s="854" customFormat="1" ht="66" customHeight="1">
      <c r="A215" s="1194" t="s">
        <v>620</v>
      </c>
      <c r="B215" s="1360" t="s">
        <v>174</v>
      </c>
      <c r="C215" s="1306" t="s">
        <v>6</v>
      </c>
      <c r="D215" s="1358">
        <f>+'[9]ELECTRICAS 05.02'!$F$116</f>
        <v>168</v>
      </c>
      <c r="E215" s="1356"/>
      <c r="F215" s="1334"/>
    </row>
    <row r="216" spans="1:8" s="854" customFormat="1" ht="65.25" customHeight="1">
      <c r="A216" s="1194" t="s">
        <v>621</v>
      </c>
      <c r="B216" s="1360" t="s">
        <v>211</v>
      </c>
      <c r="C216" s="1306" t="s">
        <v>6</v>
      </c>
      <c r="D216" s="1358">
        <f>+'[9]ELECTRICAS 05.02'!$F$160</f>
        <v>4</v>
      </c>
      <c r="E216" s="1356"/>
      <c r="F216" s="1334"/>
    </row>
    <row r="217" spans="1:8" s="854" customFormat="1" ht="22.5">
      <c r="A217" s="1194" t="s">
        <v>622</v>
      </c>
      <c r="B217" s="1360" t="s">
        <v>293</v>
      </c>
      <c r="C217" s="1306" t="s">
        <v>6</v>
      </c>
      <c r="D217" s="1358">
        <f>+'[9]ELECTRICAS 05.02'!$F$216</f>
        <v>238</v>
      </c>
      <c r="E217" s="1356"/>
      <c r="F217" s="1334"/>
    </row>
    <row r="218" spans="1:8" s="854" customFormat="1" ht="22.5">
      <c r="A218" s="1194" t="s">
        <v>623</v>
      </c>
      <c r="B218" s="1360" t="s">
        <v>294</v>
      </c>
      <c r="C218" s="1306" t="s">
        <v>6</v>
      </c>
      <c r="D218" s="1358">
        <f>+'[9]ELECTRICAS 05.02'!$F$261</f>
        <v>46</v>
      </c>
      <c r="E218" s="1356"/>
      <c r="F218" s="1334"/>
    </row>
    <row r="219" spans="1:8" s="854" customFormat="1" ht="22.5">
      <c r="A219" s="1194" t="s">
        <v>624</v>
      </c>
      <c r="B219" s="1360" t="s">
        <v>175</v>
      </c>
      <c r="C219" s="1306" t="s">
        <v>6</v>
      </c>
      <c r="D219" s="1358">
        <f>+'[9]ELECTRICAS 05.02'!$F$285</f>
        <v>104</v>
      </c>
      <c r="E219" s="1356"/>
      <c r="F219" s="1334"/>
    </row>
    <row r="220" spans="1:8" s="854" customFormat="1" ht="22.5">
      <c r="A220" s="1194" t="s">
        <v>625</v>
      </c>
      <c r="B220" s="1360" t="s">
        <v>295</v>
      </c>
      <c r="C220" s="1306" t="s">
        <v>6</v>
      </c>
      <c r="D220" s="1358">
        <f>+'[9]ELECTRICAS 05.02'!$F$329</f>
        <v>92</v>
      </c>
      <c r="E220" s="1356"/>
      <c r="F220" s="1334"/>
    </row>
    <row r="221" spans="1:8" s="854" customFormat="1" ht="11.25">
      <c r="A221" s="1194" t="s">
        <v>626</v>
      </c>
      <c r="B221" s="1360" t="s">
        <v>296</v>
      </c>
      <c r="C221" s="1306" t="s">
        <v>6</v>
      </c>
      <c r="D221" s="1358">
        <f>+'[9]ELECTRICAS 05.02'!$F$389</f>
        <v>168</v>
      </c>
      <c r="E221" s="1356"/>
      <c r="F221" s="1334"/>
    </row>
    <row r="222" spans="1:8" s="854" customFormat="1" ht="63.75" customHeight="1" thickBot="1">
      <c r="A222" s="1341" t="s">
        <v>627</v>
      </c>
      <c r="B222" s="1363" t="s">
        <v>176</v>
      </c>
      <c r="C222" s="1308" t="s">
        <v>6</v>
      </c>
      <c r="D222" s="1359">
        <f>+'[9]ELECTRICAS 05.02'!$F$456</f>
        <v>468</v>
      </c>
      <c r="E222" s="1357"/>
      <c r="F222" s="1337"/>
    </row>
    <row r="223" spans="1:8" s="854" customFormat="1" ht="22.5" customHeight="1" thickBot="1">
      <c r="A223" s="1110"/>
      <c r="B223" s="1111"/>
      <c r="C223" s="1112"/>
      <c r="D223" s="1112"/>
      <c r="E223" s="1144"/>
      <c r="F223" s="1180"/>
    </row>
    <row r="224" spans="1:8" s="854" customFormat="1" ht="17.25" customHeight="1">
      <c r="A224" s="1110"/>
      <c r="B224" s="1111"/>
      <c r="C224" s="1112"/>
      <c r="D224" s="1365"/>
      <c r="E224" s="1366"/>
      <c r="F224" s="1367"/>
    </row>
    <row r="225" spans="1:6" s="854" customFormat="1" ht="12" thickBot="1">
      <c r="A225" s="1110"/>
      <c r="B225" s="1182" t="s">
        <v>102</v>
      </c>
      <c r="C225" s="1183" t="s">
        <v>20</v>
      </c>
      <c r="D225" s="1292" t="s">
        <v>1</v>
      </c>
      <c r="E225" s="1293" t="s">
        <v>2</v>
      </c>
      <c r="F225" s="1294" t="s">
        <v>3</v>
      </c>
    </row>
    <row r="226" spans="1:6" s="854" customFormat="1" ht="33.75">
      <c r="A226" s="1340" t="s">
        <v>628</v>
      </c>
      <c r="B226" s="1362" t="s">
        <v>177</v>
      </c>
      <c r="C226" s="1307" t="s">
        <v>7</v>
      </c>
      <c r="D226" s="1221">
        <f>+'[9]ELECTRICAS 05.03'!$F$27</f>
        <v>10</v>
      </c>
      <c r="E226" s="1224"/>
      <c r="F226" s="1206"/>
    </row>
    <row r="227" spans="1:6" s="854" customFormat="1" ht="33.75">
      <c r="A227" s="1194" t="s">
        <v>629</v>
      </c>
      <c r="B227" s="1360" t="s">
        <v>178</v>
      </c>
      <c r="C227" s="1306" t="s">
        <v>7</v>
      </c>
      <c r="D227" s="1358">
        <f>+'[9]ELECTRICAS 05.03'!$F$52</f>
        <v>15</v>
      </c>
      <c r="E227" s="1356"/>
      <c r="F227" s="1334"/>
    </row>
    <row r="228" spans="1:6" s="854" customFormat="1" ht="21.95" customHeight="1">
      <c r="A228" s="1194" t="s">
        <v>630</v>
      </c>
      <c r="B228" s="1360" t="s">
        <v>179</v>
      </c>
      <c r="C228" s="1306" t="s">
        <v>7</v>
      </c>
      <c r="D228" s="1358">
        <f>+'[9]ELECTRICAS 05.03'!$F$74</f>
        <v>120</v>
      </c>
      <c r="E228" s="1356"/>
      <c r="F228" s="1334"/>
    </row>
    <row r="229" spans="1:6" s="854" customFormat="1" ht="21.95" customHeight="1">
      <c r="A229" s="1194" t="s">
        <v>631</v>
      </c>
      <c r="B229" s="1360" t="s">
        <v>180</v>
      </c>
      <c r="C229" s="1306" t="s">
        <v>6</v>
      </c>
      <c r="D229" s="1358">
        <f>+'[9]ELECTRICAS 05.03'!$F$96</f>
        <v>1</v>
      </c>
      <c r="E229" s="1356"/>
      <c r="F229" s="1334"/>
    </row>
    <row r="230" spans="1:6" s="854" customFormat="1" ht="22.5">
      <c r="A230" s="1194" t="s">
        <v>632</v>
      </c>
      <c r="B230" s="1360" t="s">
        <v>181</v>
      </c>
      <c r="C230" s="1306" t="s">
        <v>6</v>
      </c>
      <c r="D230" s="1358">
        <f>+'[9]ELECTRICAS 05.03'!$F$118</f>
        <v>1</v>
      </c>
      <c r="E230" s="1356"/>
      <c r="F230" s="1334"/>
    </row>
    <row r="231" spans="1:6" s="854" customFormat="1" ht="21" customHeight="1">
      <c r="A231" s="1194" t="s">
        <v>633</v>
      </c>
      <c r="B231" s="1360" t="s">
        <v>297</v>
      </c>
      <c r="C231" s="1306" t="s">
        <v>6</v>
      </c>
      <c r="D231" s="1358">
        <f>+'[9]ELECTRICAS 05.03'!$F$142</f>
        <v>3</v>
      </c>
      <c r="E231" s="1356"/>
      <c r="F231" s="1334"/>
    </row>
    <row r="232" spans="1:6" s="854" customFormat="1" ht="21.95" customHeight="1">
      <c r="A232" s="1194" t="s">
        <v>634</v>
      </c>
      <c r="B232" s="1360" t="s">
        <v>182</v>
      </c>
      <c r="C232" s="1306" t="s">
        <v>6</v>
      </c>
      <c r="D232" s="1358">
        <f>+'[9]ELECTRICAS 05.03'!$F$165</f>
        <v>1</v>
      </c>
      <c r="E232" s="1356"/>
      <c r="F232" s="1334"/>
    </row>
    <row r="233" spans="1:6" s="854" customFormat="1" ht="22.5">
      <c r="A233" s="1194" t="s">
        <v>635</v>
      </c>
      <c r="B233" s="1360" t="s">
        <v>298</v>
      </c>
      <c r="C233" s="1306" t="s">
        <v>6</v>
      </c>
      <c r="D233" s="1358">
        <f>+'[9]ELECTRICAS 05.03'!$F$187</f>
        <v>1</v>
      </c>
      <c r="E233" s="1356"/>
      <c r="F233" s="1334"/>
    </row>
    <row r="234" spans="1:6" s="854" customFormat="1" ht="39.75" customHeight="1">
      <c r="A234" s="1194" t="s">
        <v>636</v>
      </c>
      <c r="B234" s="1360" t="s">
        <v>329</v>
      </c>
      <c r="C234" s="1306" t="s">
        <v>6</v>
      </c>
      <c r="D234" s="1358">
        <f>+'[9]ELECTRICAS 05.03'!$F$209</f>
        <v>2</v>
      </c>
      <c r="E234" s="1356"/>
      <c r="F234" s="1334"/>
    </row>
    <row r="235" spans="1:6" s="854" customFormat="1" ht="22.5">
      <c r="A235" s="1194" t="s">
        <v>637</v>
      </c>
      <c r="B235" s="1360" t="s">
        <v>778</v>
      </c>
      <c r="C235" s="1306" t="s">
        <v>6</v>
      </c>
      <c r="D235" s="1358">
        <f>+'[9]ELECTRICAS 05.03'!$F$232</f>
        <v>1</v>
      </c>
      <c r="E235" s="1356"/>
      <c r="F235" s="1334"/>
    </row>
    <row r="236" spans="1:6" s="854" customFormat="1" ht="16.5" customHeight="1" thickBot="1">
      <c r="A236" s="1341" t="s">
        <v>638</v>
      </c>
      <c r="B236" s="1363" t="s">
        <v>213</v>
      </c>
      <c r="C236" s="1308" t="s">
        <v>9</v>
      </c>
      <c r="D236" s="1359">
        <f>+'[9]ELECTRICAS 05.03'!$F$254</f>
        <v>1</v>
      </c>
      <c r="E236" s="1336"/>
      <c r="F236" s="1337"/>
    </row>
    <row r="237" spans="1:6" s="854" customFormat="1" ht="23.25" customHeight="1" thickBot="1">
      <c r="A237" s="1110"/>
      <c r="B237" s="1111"/>
      <c r="C237" s="1112"/>
      <c r="D237" s="1112"/>
      <c r="E237" s="1144"/>
      <c r="F237" s="1180"/>
    </row>
    <row r="238" spans="1:6" s="854" customFormat="1" ht="22.5" customHeight="1">
      <c r="A238" s="1110"/>
      <c r="B238" s="1111"/>
      <c r="C238" s="1112"/>
      <c r="D238" s="1112"/>
      <c r="E238" s="1144"/>
      <c r="F238" s="1181"/>
    </row>
    <row r="239" spans="1:6" s="854" customFormat="1" ht="12" thickBot="1">
      <c r="A239" s="1110"/>
      <c r="B239" s="1182" t="s">
        <v>758</v>
      </c>
      <c r="C239" s="1183" t="s">
        <v>20</v>
      </c>
      <c r="D239" s="1292" t="s">
        <v>1</v>
      </c>
      <c r="E239" s="1293" t="s">
        <v>2</v>
      </c>
      <c r="F239" s="1294" t="s">
        <v>3</v>
      </c>
    </row>
    <row r="240" spans="1:6" s="854" customFormat="1" ht="11.25">
      <c r="A240" s="1340" t="s">
        <v>639</v>
      </c>
      <c r="B240" s="1362" t="s">
        <v>183</v>
      </c>
      <c r="C240" s="1307" t="s">
        <v>6</v>
      </c>
      <c r="D240" s="1221">
        <f>+'[9]ELECTRICAS 05.04'!$F$21</f>
        <v>1</v>
      </c>
      <c r="E240" s="1205"/>
      <c r="F240" s="1206"/>
    </row>
    <row r="241" spans="1:6" s="854" customFormat="1" ht="11.25">
      <c r="A241" s="1194" t="s">
        <v>640</v>
      </c>
      <c r="B241" s="1360" t="s">
        <v>330</v>
      </c>
      <c r="C241" s="1306" t="s">
        <v>6</v>
      </c>
      <c r="D241" s="1358">
        <f>+'[9]ELECTRICAS 05.04'!$F$44</f>
        <v>1</v>
      </c>
      <c r="E241" s="1333"/>
      <c r="F241" s="1334"/>
    </row>
    <row r="242" spans="1:6" s="854" customFormat="1" ht="11.25">
      <c r="A242" s="1194" t="s">
        <v>641</v>
      </c>
      <c r="B242" s="1360" t="s">
        <v>184</v>
      </c>
      <c r="C242" s="1306" t="s">
        <v>6</v>
      </c>
      <c r="D242" s="1358">
        <f>+'[9]ELECTRICAS 05.04'!$F$66</f>
        <v>1</v>
      </c>
      <c r="E242" s="1333"/>
      <c r="F242" s="1334"/>
    </row>
    <row r="243" spans="1:6" s="854" customFormat="1" ht="11.25">
      <c r="A243" s="1194" t="s">
        <v>642</v>
      </c>
      <c r="B243" s="1360" t="s">
        <v>185</v>
      </c>
      <c r="C243" s="1306" t="s">
        <v>6</v>
      </c>
      <c r="D243" s="1358">
        <f>+'[9]ELECTRICAS 05.04'!$F$88</f>
        <v>1</v>
      </c>
      <c r="E243" s="1333"/>
      <c r="F243" s="1334"/>
    </row>
    <row r="244" spans="1:6" s="854" customFormat="1" ht="11.25">
      <c r="A244" s="1194" t="s">
        <v>643</v>
      </c>
      <c r="B244" s="1360" t="s">
        <v>186</v>
      </c>
      <c r="C244" s="1306" t="s">
        <v>6</v>
      </c>
      <c r="D244" s="1358">
        <f>+'[9]ELECTRICAS 05.04'!$F$110</f>
        <v>1</v>
      </c>
      <c r="E244" s="1333"/>
      <c r="F244" s="1334"/>
    </row>
    <row r="245" spans="1:6" s="854" customFormat="1" ht="11.25">
      <c r="A245" s="1194" t="s">
        <v>644</v>
      </c>
      <c r="B245" s="1360" t="s">
        <v>187</v>
      </c>
      <c r="C245" s="1306" t="s">
        <v>6</v>
      </c>
      <c r="D245" s="1358">
        <f>+'[9]ELECTRICAS 05.04'!$F$134</f>
        <v>1</v>
      </c>
      <c r="E245" s="1333"/>
      <c r="F245" s="1334"/>
    </row>
    <row r="246" spans="1:6" s="854" customFormat="1" ht="11.25">
      <c r="A246" s="1194" t="s">
        <v>645</v>
      </c>
      <c r="B246" s="1360" t="s">
        <v>188</v>
      </c>
      <c r="C246" s="1306" t="s">
        <v>6</v>
      </c>
      <c r="D246" s="1358">
        <f>+'[9]ELECTRICAS 05.04'!$F$160</f>
        <v>1</v>
      </c>
      <c r="E246" s="1333"/>
      <c r="F246" s="1334"/>
    </row>
    <row r="247" spans="1:6" s="854" customFormat="1" ht="12" thickBot="1">
      <c r="A247" s="1341" t="s">
        <v>646</v>
      </c>
      <c r="B247" s="1363" t="s">
        <v>189</v>
      </c>
      <c r="C247" s="1308" t="s">
        <v>6</v>
      </c>
      <c r="D247" s="1359">
        <f>+'[9]ELECTRICAS 05.04'!$F$185</f>
        <v>1</v>
      </c>
      <c r="E247" s="1336"/>
      <c r="F247" s="1337"/>
    </row>
    <row r="248" spans="1:6" s="854" customFormat="1" ht="24" customHeight="1" thickBot="1">
      <c r="A248" s="1110"/>
      <c r="B248" s="1111"/>
      <c r="C248" s="1112"/>
      <c r="D248" s="1112"/>
      <c r="E248" s="1144"/>
      <c r="F248" s="1180"/>
    </row>
    <row r="249" spans="1:6" s="854" customFormat="1" ht="11.25">
      <c r="A249" s="1110"/>
      <c r="B249" s="1111"/>
      <c r="C249" s="1112"/>
      <c r="D249" s="1112"/>
      <c r="E249" s="1144"/>
      <c r="F249" s="1181"/>
    </row>
    <row r="250" spans="1:6" s="854" customFormat="1" ht="12" thickBot="1">
      <c r="A250" s="1110"/>
      <c r="B250" s="1182" t="s">
        <v>103</v>
      </c>
      <c r="C250" s="1183" t="s">
        <v>20</v>
      </c>
      <c r="D250" s="1292" t="s">
        <v>1</v>
      </c>
      <c r="E250" s="1293" t="s">
        <v>2</v>
      </c>
      <c r="F250" s="1294" t="s">
        <v>3</v>
      </c>
    </row>
    <row r="251" spans="1:6" s="854" customFormat="1" ht="33.75">
      <c r="A251" s="1340" t="s">
        <v>647</v>
      </c>
      <c r="B251" s="1362" t="s">
        <v>190</v>
      </c>
      <c r="C251" s="1307" t="s">
        <v>7</v>
      </c>
      <c r="D251" s="1221">
        <f>+'[9]ELECTRICAS 05.05'!$F$27</f>
        <v>50</v>
      </c>
      <c r="E251" s="1224"/>
      <c r="F251" s="1206"/>
    </row>
    <row r="252" spans="1:6" s="854" customFormat="1" ht="33.75">
      <c r="A252" s="1194" t="s">
        <v>648</v>
      </c>
      <c r="B252" s="1360" t="s">
        <v>191</v>
      </c>
      <c r="C252" s="1306" t="s">
        <v>7</v>
      </c>
      <c r="D252" s="1358">
        <f>+'[9]ELECTRICAS 05.05'!$F$56</f>
        <v>30</v>
      </c>
      <c r="E252" s="1356"/>
      <c r="F252" s="1334"/>
    </row>
    <row r="253" spans="1:6" s="854" customFormat="1" ht="33.75">
      <c r="A253" s="1194" t="s">
        <v>649</v>
      </c>
      <c r="B253" s="1360" t="s">
        <v>192</v>
      </c>
      <c r="C253" s="1306" t="s">
        <v>7</v>
      </c>
      <c r="D253" s="1358">
        <f>+'[9]ELECTRICAS 05.05'!$F$83</f>
        <v>38</v>
      </c>
      <c r="E253" s="1356"/>
      <c r="F253" s="1334"/>
    </row>
    <row r="254" spans="1:6" s="854" customFormat="1" ht="33.75">
      <c r="A254" s="1194" t="s">
        <v>650</v>
      </c>
      <c r="B254" s="1360" t="s">
        <v>193</v>
      </c>
      <c r="C254" s="1306" t="s">
        <v>7</v>
      </c>
      <c r="D254" s="1358">
        <f>+'[9]ELECTRICAS 05.05'!$F$109</f>
        <v>27</v>
      </c>
      <c r="E254" s="1356"/>
      <c r="F254" s="1334"/>
    </row>
    <row r="255" spans="1:6" s="854" customFormat="1" ht="33.75">
      <c r="A255" s="1194" t="s">
        <v>651</v>
      </c>
      <c r="B255" s="1360" t="s">
        <v>194</v>
      </c>
      <c r="C255" s="1306" t="s">
        <v>7</v>
      </c>
      <c r="D255" s="1358">
        <f>+'[9]ELECTRICAS 05.05'!$F$134</f>
        <v>175</v>
      </c>
      <c r="E255" s="1356"/>
      <c r="F255" s="1334"/>
    </row>
    <row r="256" spans="1:6" s="854" customFormat="1" ht="36" customHeight="1" thickBot="1">
      <c r="A256" s="1341" t="s">
        <v>652</v>
      </c>
      <c r="B256" s="1363" t="s">
        <v>195</v>
      </c>
      <c r="C256" s="1308" t="s">
        <v>7</v>
      </c>
      <c r="D256" s="1359">
        <f>+'[9]ELECTRICAS 05.05'!$F$158</f>
        <v>590</v>
      </c>
      <c r="E256" s="1357"/>
      <c r="F256" s="1337"/>
    </row>
    <row r="257" spans="1:6" s="854" customFormat="1" ht="22.5" customHeight="1" thickBot="1">
      <c r="A257" s="1110"/>
      <c r="B257" s="1111"/>
      <c r="C257" s="1112"/>
      <c r="D257" s="1112"/>
      <c r="E257" s="1144"/>
      <c r="F257" s="1180"/>
    </row>
    <row r="258" spans="1:6" s="854" customFormat="1" ht="11.25">
      <c r="A258" s="1110"/>
      <c r="B258" s="1111"/>
      <c r="C258" s="1112"/>
      <c r="D258" s="1112"/>
      <c r="E258" s="1144"/>
      <c r="F258" s="1181"/>
    </row>
    <row r="259" spans="1:6" s="857" customFormat="1" ht="12" thickBot="1">
      <c r="A259" s="1110"/>
      <c r="B259" s="1182" t="s">
        <v>104</v>
      </c>
      <c r="C259" s="1183" t="s">
        <v>20</v>
      </c>
      <c r="D259" s="1292" t="s">
        <v>1</v>
      </c>
      <c r="E259" s="1293" t="s">
        <v>2</v>
      </c>
      <c r="F259" s="1294" t="s">
        <v>3</v>
      </c>
    </row>
    <row r="260" spans="1:6" s="857" customFormat="1" ht="67.5">
      <c r="A260" s="1340" t="s">
        <v>653</v>
      </c>
      <c r="B260" s="1362" t="s">
        <v>196</v>
      </c>
      <c r="C260" s="1307" t="s">
        <v>6</v>
      </c>
      <c r="D260" s="1221">
        <f>+'[9]ELECTRICAS 05.06'!$F$43</f>
        <v>8</v>
      </c>
      <c r="E260" s="1205"/>
      <c r="F260" s="1206"/>
    </row>
    <row r="261" spans="1:6" s="857" customFormat="1" ht="67.5">
      <c r="A261" s="1194" t="s">
        <v>654</v>
      </c>
      <c r="B261" s="1360" t="s">
        <v>197</v>
      </c>
      <c r="C261" s="1306" t="s">
        <v>6</v>
      </c>
      <c r="D261" s="1358">
        <f>+'[9]ELECTRICAS 05.06'!$F$71</f>
        <v>5</v>
      </c>
      <c r="E261" s="1333"/>
      <c r="F261" s="1334"/>
    </row>
    <row r="262" spans="1:6" s="857" customFormat="1" ht="67.5">
      <c r="A262" s="1194" t="s">
        <v>655</v>
      </c>
      <c r="B262" s="1360" t="s">
        <v>198</v>
      </c>
      <c r="C262" s="1306" t="s">
        <v>6</v>
      </c>
      <c r="D262" s="1358">
        <f>+'[9]ELECTRICAS 05.06'!$F$99</f>
        <v>2</v>
      </c>
      <c r="E262" s="1333"/>
      <c r="F262" s="1334"/>
    </row>
    <row r="263" spans="1:6" s="854" customFormat="1" ht="42" customHeight="1" thickBot="1">
      <c r="A263" s="1341" t="s">
        <v>656</v>
      </c>
      <c r="B263" s="1363" t="s">
        <v>105</v>
      </c>
      <c r="C263" s="1308" t="s">
        <v>6</v>
      </c>
      <c r="D263" s="1359">
        <f>+'[9]ELECTRICAS 05.06'!$F$159</f>
        <v>132</v>
      </c>
      <c r="E263" s="1357"/>
      <c r="F263" s="1337"/>
    </row>
    <row r="264" spans="1:6" s="854" customFormat="1" ht="16.5" customHeight="1" thickBot="1">
      <c r="A264" s="1110"/>
      <c r="B264" s="1111"/>
      <c r="C264" s="1112"/>
      <c r="D264" s="1112"/>
      <c r="E264" s="1144"/>
      <c r="F264" s="1180"/>
    </row>
    <row r="265" spans="1:6" s="854" customFormat="1" ht="48" customHeight="1">
      <c r="A265" s="1110"/>
      <c r="B265" s="1111"/>
      <c r="C265" s="1112"/>
      <c r="D265" s="1112"/>
      <c r="E265" s="1144"/>
      <c r="F265" s="1181"/>
    </row>
    <row r="266" spans="1:6" s="854" customFormat="1" ht="18" customHeight="1" thickBot="1">
      <c r="A266" s="1110"/>
      <c r="B266" s="1182" t="s">
        <v>106</v>
      </c>
      <c r="C266" s="1183" t="s">
        <v>20</v>
      </c>
      <c r="D266" s="1199" t="s">
        <v>1</v>
      </c>
      <c r="E266" s="1200" t="s">
        <v>2</v>
      </c>
      <c r="F266" s="1201" t="s">
        <v>3</v>
      </c>
    </row>
    <row r="267" spans="1:6" s="854" customFormat="1" ht="11.25">
      <c r="A267" s="1340" t="s">
        <v>756</v>
      </c>
      <c r="B267" s="1362" t="s">
        <v>299</v>
      </c>
      <c r="C267" s="1307" t="s">
        <v>6</v>
      </c>
      <c r="D267" s="1184">
        <f>+'[10]ELECTRICAS 05.07'!$F$20</f>
        <v>220</v>
      </c>
      <c r="E267" s="1185"/>
      <c r="F267" s="1186"/>
    </row>
    <row r="268" spans="1:6" s="854" customFormat="1" ht="23.25" thickBot="1">
      <c r="A268" s="1341" t="s">
        <v>757</v>
      </c>
      <c r="B268" s="1363" t="s">
        <v>716</v>
      </c>
      <c r="C268" s="1308" t="s">
        <v>18</v>
      </c>
      <c r="D268" s="1190">
        <f>+'[10]ELECTRICAS 05.07'!$F$42</f>
        <v>203</v>
      </c>
      <c r="E268" s="1191"/>
      <c r="F268" s="1192"/>
    </row>
    <row r="269" spans="1:6" s="854" customFormat="1" ht="18.75" customHeight="1" thickBot="1">
      <c r="A269" s="1110"/>
      <c r="B269" s="1111"/>
      <c r="C269" s="1112"/>
      <c r="D269" s="1112"/>
      <c r="E269" s="1144"/>
      <c r="F269" s="1180"/>
    </row>
    <row r="270" spans="1:6" s="854" customFormat="1" ht="21.95" customHeight="1">
      <c r="A270" s="1110"/>
      <c r="B270" s="1111"/>
      <c r="C270" s="1112"/>
      <c r="D270" s="1112"/>
      <c r="E270" s="1144"/>
      <c r="F270" s="1181"/>
    </row>
    <row r="271" spans="1:6" s="854" customFormat="1" ht="12" thickBot="1">
      <c r="A271" s="1110"/>
      <c r="B271" s="1182" t="s">
        <v>107</v>
      </c>
      <c r="C271" s="1183" t="s">
        <v>20</v>
      </c>
      <c r="D271" s="1292" t="s">
        <v>1</v>
      </c>
      <c r="E271" s="1293" t="s">
        <v>2</v>
      </c>
      <c r="F271" s="1294" t="s">
        <v>3</v>
      </c>
    </row>
    <row r="272" spans="1:6" s="854" customFormat="1" ht="33.75" customHeight="1">
      <c r="A272" s="1340" t="s">
        <v>657</v>
      </c>
      <c r="B272" s="1362" t="s">
        <v>829</v>
      </c>
      <c r="C272" s="1307" t="s">
        <v>6</v>
      </c>
      <c r="D272" s="1221">
        <f>+'[9]ELECTRICAS 05.08'!$F$33</f>
        <v>106</v>
      </c>
      <c r="E272" s="1224"/>
      <c r="F272" s="1206"/>
    </row>
    <row r="273" spans="1:6" s="854" customFormat="1" ht="45">
      <c r="A273" s="1194" t="s">
        <v>658</v>
      </c>
      <c r="B273" s="1360" t="s">
        <v>199</v>
      </c>
      <c r="C273" s="1306" t="s">
        <v>6</v>
      </c>
      <c r="D273" s="1358">
        <f>+'[9]ELECTRICAS 05.08'!$F$60</f>
        <v>25</v>
      </c>
      <c r="E273" s="1356"/>
      <c r="F273" s="1334"/>
    </row>
    <row r="274" spans="1:6" s="854" customFormat="1" ht="33.75">
      <c r="A274" s="1194" t="s">
        <v>659</v>
      </c>
      <c r="B274" s="1369" t="s">
        <v>210</v>
      </c>
      <c r="C274" s="1306" t="s">
        <v>6</v>
      </c>
      <c r="D274" s="1358">
        <f>+'[9]ELECTRICAS 05.08'!$F$87</f>
        <v>165</v>
      </c>
      <c r="E274" s="1356"/>
      <c r="F274" s="1334"/>
    </row>
    <row r="275" spans="1:6" s="854" customFormat="1" ht="11.25">
      <c r="A275" s="1194" t="s">
        <v>660</v>
      </c>
      <c r="B275" s="1370" t="s">
        <v>326</v>
      </c>
      <c r="C275" s="1306" t="s">
        <v>7</v>
      </c>
      <c r="D275" s="1358">
        <f>+'[9]ELECTRICAS 05.08'!$F$114</f>
        <v>2600</v>
      </c>
      <c r="E275" s="1356"/>
      <c r="F275" s="1334"/>
    </row>
    <row r="276" spans="1:6" s="854" customFormat="1" ht="11.25">
      <c r="A276" s="1194" t="s">
        <v>661</v>
      </c>
      <c r="B276" s="1370" t="s">
        <v>300</v>
      </c>
      <c r="C276" s="1306" t="s">
        <v>7</v>
      </c>
      <c r="D276" s="1358">
        <f>+'[9]ELECTRICAS 05.08'!$F$141</f>
        <v>2200</v>
      </c>
      <c r="E276" s="1356"/>
      <c r="F276" s="1334"/>
    </row>
    <row r="277" spans="1:6" s="854" customFormat="1" ht="11.25">
      <c r="A277" s="1194" t="s">
        <v>662</v>
      </c>
      <c r="B277" s="1360" t="s">
        <v>301</v>
      </c>
      <c r="C277" s="1306" t="s">
        <v>7</v>
      </c>
      <c r="D277" s="1358">
        <f>+'[9]ELECTRICAS 05.08'!$F$168</f>
        <v>300</v>
      </c>
      <c r="E277" s="1356"/>
      <c r="F277" s="1334"/>
    </row>
    <row r="278" spans="1:6" s="854" customFormat="1" ht="11.25">
      <c r="A278" s="1194" t="s">
        <v>663</v>
      </c>
      <c r="B278" s="1360" t="s">
        <v>302</v>
      </c>
      <c r="C278" s="1306" t="s">
        <v>7</v>
      </c>
      <c r="D278" s="1368">
        <f>+'[9]ELECTRICAS 05.08'!$F$195</f>
        <v>4000</v>
      </c>
      <c r="E278" s="1356"/>
      <c r="F278" s="1334"/>
    </row>
    <row r="279" spans="1:6" s="854" customFormat="1" ht="26.25" customHeight="1" thickBot="1">
      <c r="A279" s="1341" t="s">
        <v>664</v>
      </c>
      <c r="B279" s="1363" t="s">
        <v>759</v>
      </c>
      <c r="C279" s="1308" t="s">
        <v>6</v>
      </c>
      <c r="D279" s="1359">
        <f>+'[9]ELECTRICAS 05.08'!$F$222</f>
        <v>81</v>
      </c>
      <c r="E279" s="1357"/>
      <c r="F279" s="1337"/>
    </row>
    <row r="280" spans="1:6" s="854" customFormat="1" ht="23.25" customHeight="1" thickBot="1">
      <c r="A280" s="1110"/>
      <c r="B280" s="1198"/>
      <c r="C280" s="1112"/>
      <c r="D280" s="1112"/>
      <c r="E280" s="1144"/>
      <c r="F280" s="1180"/>
    </row>
    <row r="281" spans="1:6" s="854" customFormat="1" ht="34.5" customHeight="1">
      <c r="A281" s="1110"/>
      <c r="B281" s="1111"/>
      <c r="C281" s="1112"/>
      <c r="D281" s="1112"/>
      <c r="E281" s="1144"/>
      <c r="F281" s="1181"/>
    </row>
    <row r="282" spans="1:6" s="854" customFormat="1" ht="12" thickBot="1">
      <c r="A282" s="1110"/>
      <c r="B282" s="1182" t="s">
        <v>166</v>
      </c>
      <c r="C282" s="1183" t="s">
        <v>20</v>
      </c>
      <c r="D282" s="1292" t="s">
        <v>1</v>
      </c>
      <c r="E282" s="1293" t="s">
        <v>2</v>
      </c>
      <c r="F282" s="1294" t="s">
        <v>3</v>
      </c>
    </row>
    <row r="283" spans="1:6" s="854" customFormat="1" ht="11.25">
      <c r="A283" s="1340" t="s">
        <v>665</v>
      </c>
      <c r="B283" s="1362" t="s">
        <v>200</v>
      </c>
      <c r="C283" s="1307" t="s">
        <v>6</v>
      </c>
      <c r="D283" s="1221">
        <f>+'[9]ELECTRICAS 05.09'!$F$33</f>
        <v>21</v>
      </c>
      <c r="E283" s="1224"/>
      <c r="F283" s="1206"/>
    </row>
    <row r="284" spans="1:6" s="854" customFormat="1" ht="29.25" customHeight="1">
      <c r="A284" s="1194" t="s">
        <v>666</v>
      </c>
      <c r="B284" s="1360" t="s">
        <v>201</v>
      </c>
      <c r="C284" s="1306" t="s">
        <v>6</v>
      </c>
      <c r="D284" s="1358">
        <f>+'[9]ELECTRICAS 05.09'!$F$60</f>
        <v>4</v>
      </c>
      <c r="E284" s="1356"/>
      <c r="F284" s="1334"/>
    </row>
    <row r="285" spans="1:6" s="854" customFormat="1" ht="30" customHeight="1">
      <c r="A285" s="1194" t="s">
        <v>667</v>
      </c>
      <c r="B285" s="1360" t="s">
        <v>202</v>
      </c>
      <c r="C285" s="1306" t="s">
        <v>6</v>
      </c>
      <c r="D285" s="1358">
        <f>+'[9]ELECTRICAS 05.09'!$F$87</f>
        <v>4</v>
      </c>
      <c r="E285" s="1356"/>
      <c r="F285" s="1334"/>
    </row>
    <row r="286" spans="1:6" s="854" customFormat="1" ht="29.25" customHeight="1" thickBot="1">
      <c r="A286" s="1341" t="s">
        <v>668</v>
      </c>
      <c r="B286" s="1363" t="s">
        <v>203</v>
      </c>
      <c r="C286" s="1308" t="s">
        <v>6</v>
      </c>
      <c r="D286" s="1359">
        <f>+'[9]ELECTRICAS 05.09'!$F$114</f>
        <v>1</v>
      </c>
      <c r="E286" s="1357"/>
      <c r="F286" s="1337"/>
    </row>
    <row r="287" spans="1:6" s="854" customFormat="1" ht="16.5" customHeight="1" thickBot="1">
      <c r="A287" s="1110"/>
      <c r="B287" s="1111"/>
      <c r="C287" s="1112"/>
      <c r="D287" s="1112"/>
      <c r="E287" s="1144"/>
      <c r="F287" s="1180"/>
    </row>
    <row r="288" spans="1:6" s="854" customFormat="1" ht="11.25">
      <c r="A288" s="1110"/>
      <c r="B288" s="1111"/>
      <c r="C288" s="1112"/>
      <c r="D288" s="1112"/>
      <c r="E288" s="1144"/>
      <c r="F288" s="1181"/>
    </row>
    <row r="289" spans="1:6" s="854" customFormat="1" ht="12" thickBot="1">
      <c r="A289" s="1110"/>
      <c r="B289" s="1182" t="s">
        <v>167</v>
      </c>
      <c r="C289" s="1183" t="s">
        <v>20</v>
      </c>
      <c r="D289" s="1292" t="s">
        <v>1</v>
      </c>
      <c r="E289" s="1293" t="s">
        <v>2</v>
      </c>
      <c r="F289" s="1294" t="s">
        <v>3</v>
      </c>
    </row>
    <row r="290" spans="1:6" s="854" customFormat="1" ht="22.5">
      <c r="A290" s="1346" t="s">
        <v>669</v>
      </c>
      <c r="B290" s="1362" t="s">
        <v>303</v>
      </c>
      <c r="C290" s="1307" t="s">
        <v>6</v>
      </c>
      <c r="D290" s="1221">
        <f>+'[9]ELECTRICAS 05.10'!$F$22</f>
        <v>19</v>
      </c>
      <c r="E290" s="1205"/>
      <c r="F290" s="1206"/>
    </row>
    <row r="291" spans="1:6" s="854" customFormat="1" ht="11.25">
      <c r="A291" s="1347" t="s">
        <v>670</v>
      </c>
      <c r="B291" s="1360" t="s">
        <v>304</v>
      </c>
      <c r="C291" s="1306" t="s">
        <v>6</v>
      </c>
      <c r="D291" s="1358">
        <f>+'[9]ELECTRICAS 05.10'!$F$45</f>
        <v>19</v>
      </c>
      <c r="E291" s="1333"/>
      <c r="F291" s="1334"/>
    </row>
    <row r="292" spans="1:6" s="854" customFormat="1" ht="11.25">
      <c r="A292" s="1347" t="s">
        <v>671</v>
      </c>
      <c r="B292" s="1360" t="s">
        <v>305</v>
      </c>
      <c r="C292" s="1306" t="s">
        <v>6</v>
      </c>
      <c r="D292" s="1358">
        <f>+'[9]ELECTRICAS 05.10'!$F$67</f>
        <v>5</v>
      </c>
      <c r="E292" s="1333"/>
      <c r="F292" s="1334"/>
    </row>
    <row r="293" spans="1:6" s="854" customFormat="1" ht="11.25">
      <c r="A293" s="1347" t="s">
        <v>672</v>
      </c>
      <c r="B293" s="1360" t="s">
        <v>306</v>
      </c>
      <c r="C293" s="1306" t="s">
        <v>6</v>
      </c>
      <c r="D293" s="1358">
        <f>+'[9]ELECTRICAS 05.10'!$F$89</f>
        <v>19</v>
      </c>
      <c r="E293" s="1333"/>
      <c r="F293" s="1334"/>
    </row>
    <row r="294" spans="1:6" s="854" customFormat="1" ht="11.25">
      <c r="A294" s="1347" t="s">
        <v>673</v>
      </c>
      <c r="B294" s="1360" t="s">
        <v>307</v>
      </c>
      <c r="C294" s="1306" t="s">
        <v>6</v>
      </c>
      <c r="D294" s="1358">
        <f>+'[9]ELECTRICAS 05.10'!$F$111</f>
        <v>19</v>
      </c>
      <c r="E294" s="1333"/>
      <c r="F294" s="1334"/>
    </row>
    <row r="295" spans="1:6" s="854" customFormat="1" ht="11.25">
      <c r="A295" s="1347" t="s">
        <v>674</v>
      </c>
      <c r="B295" s="1360" t="s">
        <v>308</v>
      </c>
      <c r="C295" s="1306" t="s">
        <v>6</v>
      </c>
      <c r="D295" s="1358">
        <f>+'[9]ELECTRICAS 05.10'!$F$132</f>
        <v>1</v>
      </c>
      <c r="E295" s="1333"/>
      <c r="F295" s="1334"/>
    </row>
    <row r="296" spans="1:6" s="854" customFormat="1" ht="11.25">
      <c r="A296" s="1347" t="s">
        <v>675</v>
      </c>
      <c r="B296" s="1360" t="s">
        <v>309</v>
      </c>
      <c r="C296" s="1306" t="s">
        <v>6</v>
      </c>
      <c r="D296" s="1358">
        <f>+'[9]ELECTRICAS 05.10'!$F$155</f>
        <v>1</v>
      </c>
      <c r="E296" s="1333"/>
      <c r="F296" s="1334"/>
    </row>
    <row r="297" spans="1:6" s="854" customFormat="1" ht="11.25">
      <c r="A297" s="1347" t="s">
        <v>676</v>
      </c>
      <c r="B297" s="1360" t="s">
        <v>310</v>
      </c>
      <c r="C297" s="1306" t="s">
        <v>6</v>
      </c>
      <c r="D297" s="1358">
        <f>+'[9]ELECTRICAS 05.10'!$F$177</f>
        <v>19</v>
      </c>
      <c r="E297" s="1333"/>
      <c r="F297" s="1334"/>
    </row>
    <row r="298" spans="1:6" s="854" customFormat="1" ht="12" thickBot="1">
      <c r="A298" s="1348" t="s">
        <v>677</v>
      </c>
      <c r="B298" s="1363" t="s">
        <v>311</v>
      </c>
      <c r="C298" s="1308" t="s">
        <v>6</v>
      </c>
      <c r="D298" s="1359">
        <f>+'[9]ELECTRICAS 05.10'!$F$198</f>
        <v>1</v>
      </c>
      <c r="E298" s="1336"/>
      <c r="F298" s="1337"/>
    </row>
    <row r="299" spans="1:6" s="854" customFormat="1" ht="17.25" customHeight="1" thickBot="1">
      <c r="A299" s="1110"/>
      <c r="B299" s="1111"/>
      <c r="C299" s="1112"/>
      <c r="D299" s="1112"/>
      <c r="E299" s="1144"/>
      <c r="F299" s="1180"/>
    </row>
    <row r="300" spans="1:6" s="854" customFormat="1" ht="11.25">
      <c r="A300" s="1110"/>
      <c r="B300" s="1111"/>
      <c r="C300" s="1112"/>
      <c r="D300" s="1112"/>
      <c r="E300" s="1144"/>
      <c r="F300" s="1181"/>
    </row>
    <row r="301" spans="1:6" s="854" customFormat="1" ht="12" thickBot="1">
      <c r="A301" s="1110"/>
      <c r="B301" s="1209" t="s">
        <v>108</v>
      </c>
      <c r="C301" s="1210" t="s">
        <v>20</v>
      </c>
      <c r="D301" s="1292" t="s">
        <v>1</v>
      </c>
      <c r="E301" s="1293" t="s">
        <v>2</v>
      </c>
      <c r="F301" s="1294" t="s">
        <v>3</v>
      </c>
    </row>
    <row r="302" spans="1:6" s="854" customFormat="1" ht="11.25" hidden="1">
      <c r="A302" s="1101" t="s">
        <v>678</v>
      </c>
      <c r="B302" s="1218" t="e">
        <f>+#REF!</f>
        <v>#REF!</v>
      </c>
      <c r="C302" s="1211" t="s">
        <v>6</v>
      </c>
      <c r="D302" s="1217">
        <v>0</v>
      </c>
      <c r="E302" s="1205" t="e">
        <f>+#REF!</f>
        <v>#REF!</v>
      </c>
      <c r="F302" s="1206" t="e">
        <f>SUM(E302*D302)</f>
        <v>#REF!</v>
      </c>
    </row>
    <row r="303" spans="1:6" s="854" customFormat="1" ht="11.25" hidden="1">
      <c r="A303" s="1101" t="s">
        <v>679</v>
      </c>
      <c r="B303" s="1102" t="e">
        <f>+#REF!</f>
        <v>#REF!</v>
      </c>
      <c r="C303" s="1103" t="s">
        <v>6</v>
      </c>
      <c r="D303" s="1104">
        <v>0</v>
      </c>
      <c r="E303" s="1142" t="e">
        <f>+#REF!</f>
        <v>#REF!</v>
      </c>
      <c r="F303" s="1105" t="e">
        <f t="shared" ref="F303:F307" si="0">SUM(E303*D303)</f>
        <v>#REF!</v>
      </c>
    </row>
    <row r="304" spans="1:6" s="854" customFormat="1" ht="11.25" hidden="1">
      <c r="A304" s="1101" t="s">
        <v>680</v>
      </c>
      <c r="B304" s="1102" t="e">
        <f>+#REF!</f>
        <v>#REF!</v>
      </c>
      <c r="C304" s="1103" t="s">
        <v>6</v>
      </c>
      <c r="D304" s="1104">
        <v>0</v>
      </c>
      <c r="E304" s="1142" t="e">
        <f>+#REF!</f>
        <v>#REF!</v>
      </c>
      <c r="F304" s="1105" t="e">
        <f t="shared" si="0"/>
        <v>#REF!</v>
      </c>
    </row>
    <row r="305" spans="1:6" s="854" customFormat="1" ht="11.25" hidden="1">
      <c r="A305" s="1101" t="s">
        <v>681</v>
      </c>
      <c r="B305" s="1102" t="e">
        <f>+#REF!</f>
        <v>#REF!</v>
      </c>
      <c r="C305" s="1103" t="s">
        <v>6</v>
      </c>
      <c r="D305" s="1104">
        <v>0</v>
      </c>
      <c r="E305" s="1142" t="e">
        <f>+#REF!</f>
        <v>#REF!</v>
      </c>
      <c r="F305" s="1105" t="e">
        <f t="shared" si="0"/>
        <v>#REF!</v>
      </c>
    </row>
    <row r="306" spans="1:6" s="854" customFormat="1" ht="11.25" hidden="1">
      <c r="A306" s="1101" t="s">
        <v>682</v>
      </c>
      <c r="B306" s="1102" t="e">
        <f>+#REF!</f>
        <v>#REF!</v>
      </c>
      <c r="C306" s="1103" t="s">
        <v>6</v>
      </c>
      <c r="D306" s="1104">
        <v>0</v>
      </c>
      <c r="E306" s="1142" t="e">
        <f>+#REF!</f>
        <v>#REF!</v>
      </c>
      <c r="F306" s="1105" t="e">
        <f t="shared" si="0"/>
        <v>#REF!</v>
      </c>
    </row>
    <row r="307" spans="1:6" s="854" customFormat="1" ht="11.25" hidden="1">
      <c r="A307" s="1371" t="s">
        <v>683</v>
      </c>
      <c r="B307" s="1219" t="e">
        <f>+#REF!</f>
        <v>#REF!</v>
      </c>
      <c r="C307" s="1372" t="s">
        <v>6</v>
      </c>
      <c r="D307" s="1376">
        <v>0</v>
      </c>
      <c r="E307" s="1377" t="e">
        <f>+#REF!</f>
        <v>#REF!</v>
      </c>
      <c r="F307" s="1378" t="e">
        <f t="shared" si="0"/>
        <v>#REF!</v>
      </c>
    </row>
    <row r="308" spans="1:6" s="854" customFormat="1" ht="12" thickBot="1">
      <c r="A308" s="1382" t="s">
        <v>678</v>
      </c>
      <c r="B308" s="1383" t="s">
        <v>828</v>
      </c>
      <c r="C308" s="1387" t="s">
        <v>6</v>
      </c>
      <c r="D308" s="1384">
        <f>+'[9]ELECTRICAS 05.11'!$F$186</f>
        <v>1</v>
      </c>
      <c r="E308" s="1385"/>
      <c r="F308" s="1386"/>
    </row>
    <row r="309" spans="1:6" s="854" customFormat="1" ht="11.25" hidden="1">
      <c r="A309" s="1373" t="s">
        <v>684</v>
      </c>
      <c r="B309" s="1374" t="e">
        <f>+#REF!</f>
        <v>#REF!</v>
      </c>
      <c r="C309" s="1375" t="s">
        <v>6</v>
      </c>
      <c r="D309" s="1379">
        <v>0</v>
      </c>
      <c r="E309" s="1380"/>
      <c r="F309" s="1381"/>
    </row>
    <row r="310" spans="1:6" s="854" customFormat="1" ht="11.25" hidden="1">
      <c r="A310" s="1101" t="s">
        <v>685</v>
      </c>
      <c r="B310" s="1102" t="e">
        <f>+#REF!</f>
        <v>#REF!</v>
      </c>
      <c r="C310" s="1103" t="s">
        <v>6</v>
      </c>
      <c r="D310" s="1104">
        <v>0</v>
      </c>
      <c r="E310" s="1142"/>
      <c r="F310" s="1105"/>
    </row>
    <row r="311" spans="1:6" s="854" customFormat="1" ht="11.25" hidden="1">
      <c r="A311" s="1101" t="s">
        <v>686</v>
      </c>
      <c r="B311" s="1102" t="e">
        <f>+#REF!</f>
        <v>#REF!</v>
      </c>
      <c r="C311" s="1103" t="s">
        <v>6</v>
      </c>
      <c r="D311" s="1104">
        <v>0</v>
      </c>
      <c r="E311" s="1142"/>
      <c r="F311" s="1105"/>
    </row>
    <row r="312" spans="1:6" s="854" customFormat="1" ht="11.25" hidden="1">
      <c r="A312" s="1101" t="s">
        <v>687</v>
      </c>
      <c r="B312" s="1102" t="e">
        <f>+#REF!</f>
        <v>#REF!</v>
      </c>
      <c r="C312" s="1103" t="s">
        <v>6</v>
      </c>
      <c r="D312" s="1104">
        <v>0</v>
      </c>
      <c r="E312" s="1142"/>
      <c r="F312" s="1105"/>
    </row>
    <row r="313" spans="1:6" s="854" customFormat="1" ht="12" hidden="1" thickBot="1">
      <c r="A313" s="1101" t="s">
        <v>688</v>
      </c>
      <c r="B313" s="1106" t="e">
        <f>+#REF!</f>
        <v>#REF!</v>
      </c>
      <c r="C313" s="1107" t="s">
        <v>6</v>
      </c>
      <c r="D313" s="1108">
        <v>0</v>
      </c>
      <c r="E313" s="1143"/>
      <c r="F313" s="1109"/>
    </row>
    <row r="314" spans="1:6" s="854" customFormat="1" ht="15" customHeight="1" thickBot="1">
      <c r="A314" s="1110"/>
      <c r="B314" s="1111"/>
      <c r="C314" s="1112"/>
      <c r="D314" s="1112"/>
      <c r="E314" s="1144"/>
      <c r="F314" s="1180"/>
    </row>
    <row r="315" spans="1:6" s="854" customFormat="1" ht="11.25">
      <c r="A315" s="1110"/>
      <c r="B315" s="1111"/>
      <c r="C315" s="1112"/>
      <c r="D315" s="1112"/>
      <c r="E315" s="1144"/>
      <c r="F315" s="1181"/>
    </row>
    <row r="316" spans="1:6" s="854" customFormat="1" ht="12" thickBot="1">
      <c r="A316" s="1110"/>
      <c r="B316" s="1182" t="s">
        <v>214</v>
      </c>
      <c r="C316" s="1292" t="s">
        <v>20</v>
      </c>
      <c r="D316" s="1292" t="s">
        <v>1</v>
      </c>
      <c r="E316" s="1293" t="s">
        <v>2</v>
      </c>
      <c r="F316" s="1294" t="s">
        <v>3</v>
      </c>
    </row>
    <row r="317" spans="1:6" s="854" customFormat="1" ht="11.25">
      <c r="A317" s="1340" t="s">
        <v>689</v>
      </c>
      <c r="B317" s="1362" t="s">
        <v>204</v>
      </c>
      <c r="C317" s="1307" t="s">
        <v>6</v>
      </c>
      <c r="D317" s="1204">
        <f>+'[9]ELECTRICAS 05.12'!$F$33</f>
        <v>1</v>
      </c>
      <c r="E317" s="1224"/>
      <c r="F317" s="1206"/>
    </row>
    <row r="318" spans="1:6" s="854" customFormat="1" ht="11.25">
      <c r="A318" s="1194" t="s">
        <v>690</v>
      </c>
      <c r="B318" s="1360" t="s">
        <v>205</v>
      </c>
      <c r="C318" s="1306" t="s">
        <v>6</v>
      </c>
      <c r="D318" s="1282">
        <f>+'[9]ELECTRICAS 05.12'!$F$60</f>
        <v>1</v>
      </c>
      <c r="E318" s="1356"/>
      <c r="F318" s="1334"/>
    </row>
    <row r="319" spans="1:6" s="854" customFormat="1" ht="11.25">
      <c r="A319" s="1194" t="s">
        <v>691</v>
      </c>
      <c r="B319" s="1360" t="s">
        <v>206</v>
      </c>
      <c r="C319" s="1306" t="s">
        <v>6</v>
      </c>
      <c r="D319" s="1282">
        <f>+'[9]ELECTRICAS 05.12'!$F$84</f>
        <v>141</v>
      </c>
      <c r="E319" s="1356"/>
      <c r="F319" s="1334"/>
    </row>
    <row r="320" spans="1:6" s="854" customFormat="1" ht="11.25">
      <c r="A320" s="1194" t="s">
        <v>692</v>
      </c>
      <c r="B320" s="1360" t="s">
        <v>207</v>
      </c>
      <c r="C320" s="1306" t="s">
        <v>6</v>
      </c>
      <c r="D320" s="1282">
        <f>+'[9]ELECTRICAS 05.12'!$F$111</f>
        <v>12</v>
      </c>
      <c r="E320" s="1356"/>
      <c r="F320" s="1334"/>
    </row>
    <row r="321" spans="1:6" s="854" customFormat="1" ht="11.25">
      <c r="A321" s="1194" t="s">
        <v>693</v>
      </c>
      <c r="B321" s="1360" t="s">
        <v>208</v>
      </c>
      <c r="C321" s="1306" t="s">
        <v>6</v>
      </c>
      <c r="D321" s="1282">
        <f>+'[9]ELECTRICAS 05.12'!$F$138</f>
        <v>12</v>
      </c>
      <c r="E321" s="1356"/>
      <c r="F321" s="1334"/>
    </row>
    <row r="322" spans="1:6" s="854" customFormat="1" ht="22.5">
      <c r="A322" s="1194" t="s">
        <v>694</v>
      </c>
      <c r="B322" s="1360" t="s">
        <v>312</v>
      </c>
      <c r="C322" s="1306" t="s">
        <v>6</v>
      </c>
      <c r="D322" s="1282">
        <f>+'[9]ELECTRICAS 05.12'!$F$165</f>
        <v>2</v>
      </c>
      <c r="E322" s="1356"/>
      <c r="F322" s="1334"/>
    </row>
    <row r="323" spans="1:6" s="854" customFormat="1" ht="22.5">
      <c r="A323" s="1194" t="s">
        <v>695</v>
      </c>
      <c r="B323" s="1360" t="s">
        <v>313</v>
      </c>
      <c r="C323" s="1306" t="s">
        <v>6</v>
      </c>
      <c r="D323" s="1282">
        <f>+'[9]ELECTRICAS 05.12'!$F$192</f>
        <v>12</v>
      </c>
      <c r="E323" s="1356"/>
      <c r="F323" s="1334"/>
    </row>
    <row r="324" spans="1:6" s="854" customFormat="1" ht="33.75">
      <c r="A324" s="1194" t="s">
        <v>696</v>
      </c>
      <c r="B324" s="1360" t="s">
        <v>314</v>
      </c>
      <c r="C324" s="1306" t="s">
        <v>6</v>
      </c>
      <c r="D324" s="1282">
        <f>+'[9]ELECTRICAS 05.12'!$F$211</f>
        <v>1</v>
      </c>
      <c r="E324" s="1356"/>
      <c r="F324" s="1334"/>
    </row>
    <row r="325" spans="1:6" s="854" customFormat="1" ht="21.95" customHeight="1">
      <c r="A325" s="1194" t="s">
        <v>697</v>
      </c>
      <c r="B325" s="1360" t="s">
        <v>315</v>
      </c>
      <c r="C325" s="1306" t="s">
        <v>6</v>
      </c>
      <c r="D325" s="1282">
        <f>+'[9]ELECTRICAS 05.12'!$F$238</f>
        <v>1</v>
      </c>
      <c r="E325" s="1356"/>
      <c r="F325" s="1334"/>
    </row>
    <row r="326" spans="1:6" s="854" customFormat="1" ht="12" thickBot="1">
      <c r="A326" s="1341" t="s">
        <v>698</v>
      </c>
      <c r="B326" s="1363" t="s">
        <v>316</v>
      </c>
      <c r="C326" s="1308" t="s">
        <v>6</v>
      </c>
      <c r="D326" s="1295">
        <f>+'[9]ELECTRICAS 05.12'!$F$265</f>
        <v>1</v>
      </c>
      <c r="E326" s="1357"/>
      <c r="F326" s="1337"/>
    </row>
    <row r="327" spans="1:6" s="854" customFormat="1" ht="19.5" customHeight="1" thickBot="1">
      <c r="A327" s="1110"/>
      <c r="B327" s="1111"/>
      <c r="C327" s="1112"/>
      <c r="D327" s="1112"/>
      <c r="E327" s="1144"/>
      <c r="F327" s="1180"/>
    </row>
    <row r="328" spans="1:6" s="854" customFormat="1" ht="11.25">
      <c r="A328" s="1110"/>
      <c r="B328" s="1111"/>
      <c r="C328" s="1112"/>
      <c r="D328" s="1112"/>
      <c r="E328" s="1144"/>
      <c r="F328" s="1181"/>
    </row>
    <row r="329" spans="1:6" s="854" customFormat="1" ht="21.95" customHeight="1" thickBot="1">
      <c r="A329" s="1110"/>
      <c r="B329" s="1182" t="s">
        <v>168</v>
      </c>
      <c r="C329" s="1183" t="s">
        <v>20</v>
      </c>
      <c r="D329" s="1292" t="s">
        <v>1</v>
      </c>
      <c r="E329" s="1293" t="s">
        <v>2</v>
      </c>
      <c r="F329" s="1294" t="s">
        <v>3</v>
      </c>
    </row>
    <row r="330" spans="1:6" s="854" customFormat="1" ht="21" customHeight="1">
      <c r="A330" s="1389" t="s">
        <v>699</v>
      </c>
      <c r="B330" s="1390" t="s">
        <v>317</v>
      </c>
      <c r="C330" s="1391" t="s">
        <v>6</v>
      </c>
      <c r="D330" s="1392">
        <v>3</v>
      </c>
      <c r="E330" s="1224"/>
      <c r="F330" s="1393"/>
    </row>
    <row r="331" spans="1:6" s="854" customFormat="1" ht="19.899999999999999" customHeight="1" thickBot="1">
      <c r="A331" s="1394" t="s">
        <v>700</v>
      </c>
      <c r="B331" s="1395" t="s">
        <v>318</v>
      </c>
      <c r="C331" s="1396" t="s">
        <v>6</v>
      </c>
      <c r="D331" s="1397">
        <v>3</v>
      </c>
      <c r="E331" s="1357"/>
      <c r="F331" s="1398"/>
    </row>
    <row r="332" spans="1:6" s="854" customFormat="1" ht="27.75" customHeight="1" thickBot="1">
      <c r="A332" s="1110"/>
      <c r="B332" s="1111"/>
      <c r="C332" s="1112"/>
      <c r="D332" s="1112"/>
      <c r="E332" s="1144"/>
      <c r="F332" s="1180"/>
    </row>
    <row r="333" spans="1:6" s="854" customFormat="1" ht="11.25">
      <c r="A333" s="1110"/>
      <c r="B333" s="1111"/>
      <c r="C333" s="1112"/>
      <c r="D333" s="1112"/>
      <c r="E333" s="1144"/>
      <c r="F333" s="1181"/>
    </row>
    <row r="334" spans="1:6" ht="18" customHeight="1">
      <c r="A334" s="1155"/>
      <c r="B334" s="1156"/>
      <c r="C334" s="1157"/>
      <c r="D334" s="1399"/>
      <c r="E334" s="1400"/>
      <c r="F334" s="1401"/>
    </row>
    <row r="335" spans="1:6" s="854" customFormat="1" ht="12" thickBot="1">
      <c r="A335" s="1110"/>
      <c r="B335" s="1182" t="s">
        <v>289</v>
      </c>
      <c r="C335" s="1183" t="s">
        <v>20</v>
      </c>
      <c r="D335" s="1292" t="s">
        <v>1</v>
      </c>
      <c r="E335" s="1293" t="s">
        <v>2</v>
      </c>
      <c r="F335" s="1294" t="s">
        <v>3</v>
      </c>
    </row>
    <row r="336" spans="1:6" s="854" customFormat="1" ht="22.5">
      <c r="A336" s="1340" t="s">
        <v>701</v>
      </c>
      <c r="B336" s="1362" t="s">
        <v>434</v>
      </c>
      <c r="C336" s="1307" t="s">
        <v>6</v>
      </c>
      <c r="D336" s="1221">
        <f>+'[9]ELECTRICAS 05.14'!$F$21</f>
        <v>1</v>
      </c>
      <c r="E336" s="1205"/>
      <c r="F336" s="1206"/>
    </row>
    <row r="337" spans="1:6" s="854" customFormat="1" ht="23.25" thickBot="1">
      <c r="A337" s="1341" t="s">
        <v>702</v>
      </c>
      <c r="B337" s="1363" t="s">
        <v>331</v>
      </c>
      <c r="C337" s="1308" t="s">
        <v>6</v>
      </c>
      <c r="D337" s="1359">
        <f>+'[9]ELECTRICAS 05.14'!$F$44</f>
        <v>1</v>
      </c>
      <c r="E337" s="1336"/>
      <c r="F337" s="1337"/>
    </row>
    <row r="338" spans="1:6" ht="21.95" customHeight="1" thickBot="1">
      <c r="A338" s="1110"/>
      <c r="B338" s="1111"/>
      <c r="C338" s="1112"/>
      <c r="D338" s="1112"/>
      <c r="E338" s="1144"/>
      <c r="F338" s="1180"/>
    </row>
    <row r="339" spans="1:6" ht="21.95" customHeight="1">
      <c r="A339" s="1110"/>
      <c r="B339" s="1111"/>
      <c r="C339" s="1112"/>
      <c r="D339" s="1112"/>
      <c r="E339" s="1144"/>
      <c r="F339" s="1220"/>
    </row>
    <row r="340" spans="1:6" s="854" customFormat="1" ht="12" thickBot="1">
      <c r="A340" s="1110"/>
      <c r="B340" s="1212" t="s">
        <v>320</v>
      </c>
      <c r="C340" s="1183" t="s">
        <v>20</v>
      </c>
      <c r="D340" s="1292" t="s">
        <v>1</v>
      </c>
      <c r="E340" s="1293" t="s">
        <v>2</v>
      </c>
      <c r="F340" s="1294" t="s">
        <v>3</v>
      </c>
    </row>
    <row r="341" spans="1:6" s="854" customFormat="1" ht="22.5">
      <c r="A341" s="1340" t="s">
        <v>703</v>
      </c>
      <c r="B341" s="1362" t="s">
        <v>19</v>
      </c>
      <c r="C341" s="1307" t="s">
        <v>6</v>
      </c>
      <c r="D341" s="1221">
        <f>+'[9]ELECTRICAS 05.15'!$F$21</f>
        <v>1</v>
      </c>
      <c r="E341" s="1222"/>
      <c r="F341" s="1206"/>
    </row>
    <row r="342" spans="1:6" s="854" customFormat="1" ht="21.95" customHeight="1" thickBot="1">
      <c r="A342" s="1341" t="s">
        <v>704</v>
      </c>
      <c r="B342" s="1363" t="s">
        <v>209</v>
      </c>
      <c r="C342" s="1308" t="s">
        <v>6</v>
      </c>
      <c r="D342" s="1359">
        <f>+'[9]ELECTRICAS 05.15'!$F$45</f>
        <v>1</v>
      </c>
      <c r="E342" s="1402"/>
      <c r="F342" s="1337"/>
    </row>
    <row r="343" spans="1:6" ht="21.95" customHeight="1" thickBot="1">
      <c r="A343" s="1110"/>
      <c r="B343" s="1111"/>
      <c r="C343" s="1112"/>
      <c r="D343" s="1112"/>
      <c r="E343" s="1144"/>
      <c r="F343" s="1180"/>
    </row>
    <row r="344" spans="1:6" ht="21.95" customHeight="1" thickBot="1">
      <c r="A344" s="1110"/>
      <c r="B344" s="1111"/>
      <c r="C344" s="1112"/>
      <c r="D344" s="1112"/>
      <c r="E344" s="1144"/>
      <c r="F344" s="1239"/>
    </row>
    <row r="345" spans="1:6" ht="21.95" customHeight="1" thickBot="1">
      <c r="A345" s="1236"/>
      <c r="B345" s="1237" t="s">
        <v>838</v>
      </c>
      <c r="C345" s="1237"/>
      <c r="D345" s="1237"/>
      <c r="E345" s="1238"/>
      <c r="F345" s="1225">
        <f>SUM(F343+F338+F332+F327+F314+F299+F287+F280+F269+F264+F257+F248+F237+F223+F211)</f>
        <v>0</v>
      </c>
    </row>
    <row r="346" spans="1:6" s="854" customFormat="1" ht="12" thickBot="1">
      <c r="A346" s="847"/>
      <c r="B346" s="1544"/>
      <c r="C346" s="840"/>
      <c r="D346" s="840"/>
      <c r="E346" s="1091"/>
      <c r="F346" s="848"/>
    </row>
    <row r="347" spans="1:6" s="868" customFormat="1" ht="72.75" thickBot="1">
      <c r="A347" s="1042"/>
      <c r="B347" s="1541" t="s">
        <v>862</v>
      </c>
      <c r="C347" s="1044"/>
      <c r="D347" s="1044"/>
      <c r="E347" s="1138"/>
      <c r="F347" s="1045"/>
    </row>
    <row r="348" spans="1:6" s="854" customFormat="1" ht="18" customHeight="1" thickBot="1">
      <c r="A348" s="1404"/>
      <c r="B348" s="1403" t="s">
        <v>241</v>
      </c>
      <c r="C348" s="1183" t="s">
        <v>20</v>
      </c>
      <c r="D348" s="1292" t="s">
        <v>1</v>
      </c>
      <c r="E348" s="1293" t="s">
        <v>2</v>
      </c>
      <c r="F348" s="1294" t="s">
        <v>3</v>
      </c>
    </row>
    <row r="349" spans="1:6" s="854" customFormat="1" ht="11.25">
      <c r="A349" s="1340" t="s">
        <v>520</v>
      </c>
      <c r="B349" s="1172" t="str">
        <f>VLOOKUP(A349,ANA!A1218:B1651,2,FALSE)</f>
        <v xml:space="preserve">UNIDAD DE VOLUMEN VARIABLE DE REFRIGERACIÓN  EXTERIOR DE 12 HP MODULAR. 220/3P. </v>
      </c>
      <c r="C349" s="1307" t="s">
        <v>4</v>
      </c>
      <c r="D349" s="1184">
        <f>+'[11]ACOND - VENTIL 06.01'!$F$24</f>
        <v>1</v>
      </c>
      <c r="E349" s="1185"/>
      <c r="F349" s="1186"/>
    </row>
    <row r="350" spans="1:6" s="854" customFormat="1" ht="11.25">
      <c r="A350" s="1194" t="s">
        <v>521</v>
      </c>
      <c r="B350" s="1251" t="str">
        <f>VLOOKUP(A350,ANA!A1219:B1652,2,FALSE)</f>
        <v xml:space="preserve">UNIDAD DE VOLUMEN VARIABLE DE REFRIGERACIÓN  EXTERIOR DE 10 HP MODULAR. 220/3P. </v>
      </c>
      <c r="C350" s="1306" t="s">
        <v>4</v>
      </c>
      <c r="D350" s="1187">
        <f>+'[11]ACOND - VENTIL 06.01'!$F$50</f>
        <v>1</v>
      </c>
      <c r="E350" s="1188"/>
      <c r="F350" s="1189"/>
    </row>
    <row r="351" spans="1:6" s="854" customFormat="1" ht="11.25">
      <c r="A351" s="1194" t="s">
        <v>522</v>
      </c>
      <c r="B351" s="1251" t="str">
        <f>VLOOKUP(A351,ANA!A1220:B1653,2,FALSE)</f>
        <v>UNIDAD MULTIVARIABLE DE REFRIGERACIÓN EXTERIOR DE 5 HP. 220/3P</v>
      </c>
      <c r="C351" s="1306" t="s">
        <v>4</v>
      </c>
      <c r="D351" s="1187">
        <f>+'[11]ACOND - VENTIL 06.01'!$F$76</f>
        <v>1</v>
      </c>
      <c r="E351" s="1188"/>
      <c r="F351" s="1189"/>
    </row>
    <row r="352" spans="1:6" s="854" customFormat="1" ht="11.25">
      <c r="A352" s="1194" t="s">
        <v>524</v>
      </c>
      <c r="B352" s="1251" t="str">
        <f>VLOOKUP(A352,ANA!A1221:B1654,2,FALSE)</f>
        <v>MNSP-01. 12000 Btu/hora.220 vac Área Ecografía</v>
      </c>
      <c r="C352" s="1306" t="s">
        <v>4</v>
      </c>
      <c r="D352" s="1187">
        <f>+'[11]ACOND - VENTIL 06.01'!$F$102</f>
        <v>1</v>
      </c>
      <c r="E352" s="1188"/>
      <c r="F352" s="1189"/>
    </row>
    <row r="353" spans="1:6" s="854" customFormat="1" ht="12" thickBot="1">
      <c r="A353" s="1341" t="s">
        <v>523</v>
      </c>
      <c r="B353" s="1313" t="str">
        <f>VLOOKUP(A353,ANA!A1222:B1655,2,FALSE)</f>
        <v>MNSP-01. 24000 btu/hora 220 vac. Área de cuarto sistemas</v>
      </c>
      <c r="C353" s="1308" t="s">
        <v>4</v>
      </c>
      <c r="D353" s="1190">
        <f>+'[11]ACOND - VENTIL 06.01'!$F$128</f>
        <v>1</v>
      </c>
      <c r="E353" s="1191"/>
      <c r="F353" s="1192"/>
    </row>
    <row r="354" spans="1:6" s="868" customFormat="1" ht="13.5" thickBot="1">
      <c r="A354" s="1373"/>
      <c r="B354" s="1226"/>
      <c r="C354" s="1227"/>
      <c r="D354" s="1228"/>
      <c r="E354" s="1229"/>
      <c r="F354" s="1180"/>
    </row>
    <row r="355" spans="1:6" s="868" customFormat="1" ht="12.75">
      <c r="A355" s="1406"/>
      <c r="B355" s="1407"/>
      <c r="C355" s="1227"/>
      <c r="D355" s="1228"/>
      <c r="E355" s="1229"/>
      <c r="F355" s="1220"/>
    </row>
    <row r="356" spans="1:6" s="854" customFormat="1" ht="26.25" thickBot="1">
      <c r="A356" s="1405"/>
      <c r="B356" s="1230" t="s">
        <v>236</v>
      </c>
      <c r="C356" s="1183" t="s">
        <v>20</v>
      </c>
      <c r="D356" s="1292" t="s">
        <v>1</v>
      </c>
      <c r="E356" s="1293" t="s">
        <v>2</v>
      </c>
      <c r="F356" s="1294" t="s">
        <v>3</v>
      </c>
    </row>
    <row r="357" spans="1:6" s="854" customFormat="1" ht="45">
      <c r="A357" s="1340" t="s">
        <v>525</v>
      </c>
      <c r="B357" s="1172" t="str">
        <f>VLOOKUP(A357,ANA!A1225:B1658,2,FALSE)</f>
        <v>UMA-01. DP-DX. 2100 CFM. A INTEMPERIE. CAIDA DE PRESIÓN TOTAL DE 3,2" IN CA. 220/3P. SECCIÓN FILTROS 35%,65%,85%, HEPA 99,97". CAPACIDAD FRIGORIFICA 48 MBTH. CON MODULO DE CONTROL Y SENSORES DE T° VISOR DE TEMPERATURA Y PRESIÓN FILTROS. AREA A SERVIR. ESTERILIZACIÓN</v>
      </c>
      <c r="C357" s="1307" t="s">
        <v>4</v>
      </c>
      <c r="D357" s="1184">
        <f>+'[11]ACOND - VENTIL 06.02'!$F$22</f>
        <v>1</v>
      </c>
      <c r="E357" s="1185"/>
      <c r="F357" s="1186"/>
    </row>
    <row r="358" spans="1:6" s="854" customFormat="1" ht="45">
      <c r="A358" s="1194" t="s">
        <v>526</v>
      </c>
      <c r="B358" s="1251" t="str">
        <f>VLOOKUP(A358,ANA!A1226:B1659,2,FALSE)</f>
        <v>UMA-02. DP-DX. 3600 CFM. CAIDA DE PRESIÓN TOTAL DE 2,6" IN CA. 220/3P. SECCIÓN FILTROS 35%,65%,85%, . CAPACIDAD FRIGORIFICA 98 MBTH.CON MODULO DE CONTROL , VARIADOR DE VELOCIDAD Y SENSORES DE T° VISOR DE TEMPERATURA Y PRESIÓN FILTROS. AREA A SERVIR. PROCEDIMIENTOS, EDA,ERA</v>
      </c>
      <c r="C358" s="1306" t="s">
        <v>4</v>
      </c>
      <c r="D358" s="1187">
        <f>+'[11]ACOND - VENTIL 06.02'!$F$46</f>
        <v>1</v>
      </c>
      <c r="E358" s="1188"/>
      <c r="F358" s="1189"/>
    </row>
    <row r="359" spans="1:6" s="854" customFormat="1" ht="45">
      <c r="A359" s="1194" t="s">
        <v>527</v>
      </c>
      <c r="B359" s="1251" t="str">
        <f>VLOOKUP(A359,ANA!A1227:B1660,2,FALSE)</f>
        <v>UMA-03. DP-DX. 4000 CFM. CAIDA DE PRESIÓN TOTAL DE 3,2" IN CA. SECCIÓN FILTROS 35%,65%,85%,".  CAPACIDAD FRIGORIFICA 108  MBTH CON MODULO DE CONTROL, VARIADOR DE VELOCIDAD Y SENSORES DE T° VISOR DE TEMPERATURA Y PRESIÓN FILTROS. AREA A SERVIR. LABORATORIO</v>
      </c>
      <c r="C359" s="1306" t="s">
        <v>4</v>
      </c>
      <c r="D359" s="1187">
        <f>+'[11]ACOND - VENTIL 06.02'!$F$72</f>
        <v>1</v>
      </c>
      <c r="E359" s="1188"/>
      <c r="F359" s="1189"/>
    </row>
    <row r="360" spans="1:6" s="854" customFormat="1" ht="40.5" customHeight="1" thickBot="1">
      <c r="A360" s="1341" t="s">
        <v>528</v>
      </c>
      <c r="B360" s="1313" t="str">
        <f>VLOOKUP(A360,ANA!A1228:B1661,2,FALSE)</f>
        <v xml:space="preserve"> UMA-04- 05 DP-P2-04, PARED SENCILLA (intemperie) tipo caja ,ventilador centrifugo 1600CFM .2.2 in wg.  220/3/60 área SUMINISTRO AISLADOS 7 Con sistema filtro merv 11. Merv 14. merv 17.  (22 x 22 x 6").Incluyen bases VARIADOR DE VELOCIDAD soportes</v>
      </c>
      <c r="C360" s="1308" t="s">
        <v>4</v>
      </c>
      <c r="D360" s="1190">
        <f>+'[11]ACOND - VENTIL 06.02'!$F$95</f>
        <v>1</v>
      </c>
      <c r="E360" s="1191"/>
      <c r="F360" s="1192"/>
    </row>
    <row r="361" spans="1:6" s="868" customFormat="1" ht="13.5" thickBot="1">
      <c r="A361" s="1409"/>
      <c r="B361" s="1408"/>
      <c r="C361" s="1227"/>
      <c r="D361" s="1228"/>
      <c r="E361" s="1229"/>
      <c r="F361" s="1180"/>
    </row>
    <row r="362" spans="1:6" s="868" customFormat="1" ht="12.75">
      <c r="B362" s="1407"/>
      <c r="C362" s="1227"/>
      <c r="D362" s="1228"/>
      <c r="E362" s="1229"/>
      <c r="F362" s="1220"/>
    </row>
    <row r="363" spans="1:6" s="854" customFormat="1" ht="13.5" thickBot="1">
      <c r="A363" s="1405"/>
      <c r="B363" s="1230" t="s">
        <v>240</v>
      </c>
      <c r="C363" s="1183" t="s">
        <v>20</v>
      </c>
      <c r="D363" s="1292" t="s">
        <v>1</v>
      </c>
      <c r="E363" s="1293" t="s">
        <v>2</v>
      </c>
      <c r="F363" s="1294" t="s">
        <v>3</v>
      </c>
    </row>
    <row r="364" spans="1:6" s="854" customFormat="1" ht="33.75">
      <c r="A364" s="1340" t="s">
        <v>529</v>
      </c>
      <c r="B364" s="1172" t="str">
        <f>VLOOKUP(A364,ANA!A1231:B1664,2,FALSE)</f>
        <v xml:space="preserve"> VCE- ST-01, PARED SENCILLA (intemperie) tipo caja ,ventilador centrifugo 1200 CFM .1.4 in wg.  220/3/60 área DEPOSITO CADAVERES. Sótano.  Con sistema filtro merv 11. merv 17 HEPAS (22 x 22 x 4") Incluyen bases soportes</v>
      </c>
      <c r="C364" s="1307" t="s">
        <v>4</v>
      </c>
      <c r="D364" s="1184">
        <f>+'[11]ACOND - VENTIL 06.03'!$F$19</f>
        <v>1</v>
      </c>
      <c r="E364" s="1185"/>
      <c r="F364" s="1186"/>
    </row>
    <row r="365" spans="1:6" s="854" customFormat="1" ht="33.75">
      <c r="A365" s="1194" t="s">
        <v>530</v>
      </c>
      <c r="B365" s="1251" t="str">
        <f>VLOOKUP(A365,ANA!A1232:B1665,2,FALSE)</f>
        <v xml:space="preserve"> VCE-P1-02, PARED SENCILLA (intemperie) tipo caja ,ventilador centrifugo 2600CFM .1.1 in wg.  220/3/60 área extracción Laboratorio.  Con sistema filtro merv 11.  (22 x 22 x 4").Incluyen bases soportes</v>
      </c>
      <c r="C365" s="1306" t="s">
        <v>4</v>
      </c>
      <c r="D365" s="1187">
        <f>+'[11]ACOND - VENTIL 06.03'!$F$44</f>
        <v>1</v>
      </c>
      <c r="E365" s="1188"/>
      <c r="F365" s="1189"/>
    </row>
    <row r="366" spans="1:6" s="854" customFormat="1" ht="33.75">
      <c r="A366" s="1194" t="s">
        <v>531</v>
      </c>
      <c r="B366" s="1251" t="str">
        <f>VLOOKUP(A366,ANA!A1233:B1666,2,FALSE)</f>
        <v xml:space="preserve"> VCE-P2-03, PARED SENCILLA (intemperie) tipo caja ,ventilador centrifugo 2600CFM .1.1 in wg.  220/3/60 área extracción baños 2 piso.  Con sistema filtro merv 11.  (22 x 22 x 4").Incluyen bases soportes</v>
      </c>
      <c r="C366" s="1306" t="s">
        <v>4</v>
      </c>
      <c r="D366" s="1187">
        <f>+'[11]ACOND - VENTIL 06.03'!$F$69</f>
        <v>1</v>
      </c>
      <c r="E366" s="1188"/>
      <c r="F366" s="1189"/>
    </row>
    <row r="367" spans="1:6" s="854" customFormat="1" ht="33.75">
      <c r="A367" s="1194" t="s">
        <v>532</v>
      </c>
      <c r="B367" s="1251" t="str">
        <f>VLOOKUP(A367,ANA!A1234:B1667,2,FALSE)</f>
        <v xml:space="preserve"> VCE-P2-04, PARED SENCILLA (intemperie) tipo caja ,ventilador centrifugo 1800CFM .1.4 in wg.  220/3/60 área extracción AISLADOS 7 Con sistema filtro merv 11. merv 17.  (22 x 22 x 6").Incluyen bases soportes</v>
      </c>
      <c r="C367" s="1306" t="s">
        <v>4</v>
      </c>
      <c r="D367" s="1187">
        <f>+'[11]ACOND - VENTIL 06.03'!$F$91</f>
        <v>1</v>
      </c>
      <c r="E367" s="1188"/>
      <c r="F367" s="1189"/>
    </row>
    <row r="368" spans="1:6" s="854" customFormat="1" ht="22.5">
      <c r="A368" s="1194" t="s">
        <v>533</v>
      </c>
      <c r="B368" s="1251" t="str">
        <f>VLOOKUP(A368,ANA!A1235:B1668,2,FALSE)</f>
        <v xml:space="preserve"> VCE-P1-06, PARED SENCILLA (intemperie) tipo caja ,ventilador centrifugo 3500CFM .1.8 in wg.  220/3/60 área extracción Laboratorio.  Con sistema filtro merv 11.Incluyen bases soportes</v>
      </c>
      <c r="C368" s="1306" t="s">
        <v>4</v>
      </c>
      <c r="D368" s="1187">
        <f>+'[11]ACOND - VENTIL 06.03'!$F$113</f>
        <v>1</v>
      </c>
      <c r="E368" s="1188"/>
      <c r="F368" s="1189"/>
    </row>
    <row r="369" spans="1:6" s="854" customFormat="1" ht="34.5" thickBot="1">
      <c r="A369" s="1341" t="s">
        <v>534</v>
      </c>
      <c r="B369" s="1313" t="str">
        <f>VLOOKUP(A369,ANA!A1236:B1669,2,FALSE)</f>
        <v xml:space="preserve"> VCE-P2-06, PARED SENCILLA (intemperie) tipo caja ,ventilador centrifugo 1800CFM .1.4 in wg.  220/3/60 área extracción AISLADOS 1 Con sistema filtro merv 11. merv 17.  (22 x 22 x 6").Incluyen bases soportes</v>
      </c>
      <c r="C369" s="1308" t="s">
        <v>4</v>
      </c>
      <c r="D369" s="1190">
        <f>+'[11]ACOND - VENTIL 06.03'!$F$134</f>
        <v>1</v>
      </c>
      <c r="E369" s="1191"/>
      <c r="F369" s="1192"/>
    </row>
    <row r="370" spans="1:6" s="868" customFormat="1" ht="13.5" thickBot="1">
      <c r="A370" s="1373"/>
      <c r="B370" s="1226"/>
      <c r="C370" s="1227"/>
      <c r="D370" s="1228"/>
      <c r="E370" s="1229"/>
      <c r="F370" s="1193"/>
    </row>
    <row r="371" spans="1:6" s="868" customFormat="1" ht="12.75">
      <c r="A371" s="1410"/>
      <c r="B371" s="1407"/>
      <c r="C371" s="1227"/>
      <c r="D371" s="1228"/>
      <c r="E371" s="1229"/>
      <c r="F371" s="1220"/>
    </row>
    <row r="372" spans="1:6" s="854" customFormat="1" ht="13.5" thickBot="1">
      <c r="A372" s="1404"/>
      <c r="B372" s="1231" t="s">
        <v>245</v>
      </c>
      <c r="C372" s="1183" t="s">
        <v>20</v>
      </c>
      <c r="D372" s="1292" t="s">
        <v>1</v>
      </c>
      <c r="E372" s="1293" t="s">
        <v>2</v>
      </c>
      <c r="F372" s="1294" t="s">
        <v>3</v>
      </c>
    </row>
    <row r="373" spans="1:6" s="854" customFormat="1" ht="11.25">
      <c r="A373" s="1346" t="s">
        <v>535</v>
      </c>
      <c r="B373" s="1172" t="str">
        <f>VLOOKUP(A373,ANA!A1239:B1672,2,FALSE)</f>
        <v>VHC-01.ventilador helico centrifugo 650 cfm  120/1/60 área 1 piso . Baños</v>
      </c>
      <c r="C373" s="1203" t="s">
        <v>4</v>
      </c>
      <c r="D373" s="1195">
        <f>+'[11]ACOND - VENTIL 06.04'!$F$21</f>
        <v>1</v>
      </c>
      <c r="E373" s="1185"/>
      <c r="F373" s="1186"/>
    </row>
    <row r="374" spans="1:6" s="854" customFormat="1" ht="11.25">
      <c r="A374" s="1347" t="s">
        <v>536</v>
      </c>
      <c r="B374" s="1251" t="str">
        <f>VLOOKUP(A374,ANA!A1240:B1673,2,FALSE)</f>
        <v>VHC-02.ventilador helico centrifugo 450 cfm  120/1/60 área 1 piso . Baños</v>
      </c>
      <c r="C374" s="1361" t="s">
        <v>4</v>
      </c>
      <c r="D374" s="1196">
        <f>+'[11]ACOND - VENTIL 06.04'!$F$47</f>
        <v>1</v>
      </c>
      <c r="E374" s="1188"/>
      <c r="F374" s="1189"/>
    </row>
    <row r="375" spans="1:6" s="854" customFormat="1" ht="12" thickBot="1">
      <c r="A375" s="1348" t="s">
        <v>537</v>
      </c>
      <c r="B375" s="1313" t="str">
        <f>VLOOKUP(A375,ANA!A1241:B1674,2,FALSE)</f>
        <v>VHC-03.ventilador helico centrifugo 850 cfm  120/1/60 área 1 piso . Baños</v>
      </c>
      <c r="C375" s="1364" t="s">
        <v>4</v>
      </c>
      <c r="D375" s="1197">
        <f>+'[11]ACOND - VENTIL 06.04'!$F$71</f>
        <v>1</v>
      </c>
      <c r="E375" s="1191"/>
      <c r="F375" s="1192"/>
    </row>
    <row r="376" spans="1:6" s="868" customFormat="1" ht="13.5" thickBot="1">
      <c r="A376" s="1373"/>
      <c r="B376" s="1226"/>
      <c r="C376" s="1227"/>
      <c r="D376" s="1228"/>
      <c r="E376" s="1229"/>
      <c r="F376" s="1180"/>
    </row>
    <row r="377" spans="1:6" s="868" customFormat="1" ht="12.75">
      <c r="A377" s="1410"/>
      <c r="B377" s="1407"/>
      <c r="C377" s="1227"/>
      <c r="D377" s="1228"/>
      <c r="E377" s="1229"/>
      <c r="F377" s="1220"/>
    </row>
    <row r="378" spans="1:6" s="854" customFormat="1" ht="21.75" customHeight="1" thickBot="1">
      <c r="A378" s="1404"/>
      <c r="B378" s="1231" t="s">
        <v>246</v>
      </c>
      <c r="C378" s="1183" t="s">
        <v>20</v>
      </c>
      <c r="D378" s="1292" t="s">
        <v>1</v>
      </c>
      <c r="E378" s="1293" t="s">
        <v>2</v>
      </c>
      <c r="F378" s="1294" t="s">
        <v>3</v>
      </c>
    </row>
    <row r="379" spans="1:6" s="854" customFormat="1" ht="26.25" customHeight="1">
      <c r="A379" s="1340" t="s">
        <v>705</v>
      </c>
      <c r="B379" s="1172" t="str">
        <f>VLOOKUP(A379,ANA!A1244:B1677,2,FALSE)</f>
        <v>Ducto en lamina galvanizada calibre 26, según planos y especificaciones Enchaquetado descargas unidades exterior</v>
      </c>
      <c r="C379" s="1307" t="s">
        <v>5</v>
      </c>
      <c r="D379" s="1195">
        <f>+'[11]ACOND - VENTIL 06.05'!$F$39</f>
        <v>52</v>
      </c>
      <c r="E379" s="1185"/>
      <c r="F379" s="1186"/>
    </row>
    <row r="380" spans="1:6" s="854" customFormat="1" ht="26.25" customHeight="1">
      <c r="A380" s="1194" t="s">
        <v>706</v>
      </c>
      <c r="B380" s="1251" t="str">
        <f>VLOOKUP(A380,ANA!A1245:B1678,2,FALSE)</f>
        <v>Ducto en lamina galvanizada calibre 24, según planos y especificaciones para Extracción de sótano. Sótano + descargas unidades exterior</v>
      </c>
      <c r="C380" s="1306" t="s">
        <v>5</v>
      </c>
      <c r="D380" s="1196">
        <f>+'[11]ACOND - VENTIL 06.05'!$F$105</f>
        <v>705</v>
      </c>
      <c r="E380" s="1188"/>
      <c r="F380" s="1189"/>
    </row>
    <row r="381" spans="1:6" s="854" customFormat="1" ht="22.5">
      <c r="A381" s="1194" t="s">
        <v>541</v>
      </c>
      <c r="B381" s="1251" t="str">
        <f>VLOOKUP(A381,ANA!A1246:B1679,2,FALSE)</f>
        <v>Ducto en lamina Polisocianurto 1.1/2" con doble cara aluminio, según planos y especificaciones para suministro y retorno aires esterilización</v>
      </c>
      <c r="C381" s="1306" t="s">
        <v>5</v>
      </c>
      <c r="D381" s="1196">
        <f>+'[11]ACOND - VENTIL 06.05'!$F$131</f>
        <v>16</v>
      </c>
      <c r="E381" s="1188"/>
      <c r="F381" s="1189"/>
    </row>
    <row r="382" spans="1:6" s="854" customFormat="1" ht="12" thickBot="1">
      <c r="A382" s="1341" t="s">
        <v>542</v>
      </c>
      <c r="B382" s="1313" t="str">
        <f>VLOOKUP(A382,ANA!A1247:B1680,2,FALSE)</f>
        <v>Aislamiento ducto wrapp. 1.1/2 fibra de vidrio con foil de aluminio</v>
      </c>
      <c r="C382" s="1308" t="s">
        <v>5</v>
      </c>
      <c r="D382" s="1197">
        <f>+'[11]ACOND - VENTIL 06.05'!$F$159</f>
        <v>130</v>
      </c>
      <c r="E382" s="1191"/>
      <c r="F382" s="1192"/>
    </row>
    <row r="383" spans="1:6" s="868" customFormat="1" ht="13.5" thickBot="1">
      <c r="A383" s="1373"/>
      <c r="B383" s="1226"/>
      <c r="C383" s="1227"/>
      <c r="D383" s="1228"/>
      <c r="E383" s="1229"/>
      <c r="F383" s="1180"/>
    </row>
    <row r="384" spans="1:6" s="868" customFormat="1" ht="12.75">
      <c r="A384" s="1373"/>
      <c r="B384" s="1407"/>
      <c r="C384" s="1227"/>
      <c r="D384" s="1228"/>
      <c r="E384" s="1229"/>
      <c r="F384" s="1220"/>
    </row>
    <row r="385" spans="1:6" s="854" customFormat="1" ht="13.5" thickBot="1">
      <c r="A385" s="1371"/>
      <c r="B385" s="1231" t="s">
        <v>226</v>
      </c>
      <c r="C385" s="1183" t="s">
        <v>20</v>
      </c>
      <c r="D385" s="1292" t="s">
        <v>1</v>
      </c>
      <c r="E385" s="1293" t="s">
        <v>2</v>
      </c>
      <c r="F385" s="1294" t="s">
        <v>3</v>
      </c>
    </row>
    <row r="386" spans="1:6" s="854" customFormat="1" ht="22.5">
      <c r="A386" s="1340" t="s">
        <v>538</v>
      </c>
      <c r="B386" s="1172" t="str">
        <f>VLOOKUP(A386,ANA!A1250:B1683,2,FALSE)</f>
        <v xml:space="preserve"> Difusor de suministro 12" x 12", cuatro vías, dámper regulador de volumen tipo , color blanco. 220 cfm</v>
      </c>
      <c r="C386" s="1307" t="s">
        <v>4</v>
      </c>
      <c r="D386" s="1195">
        <f>+'[11]ACOND - VENTIL 06.06'!$F$34</f>
        <v>3</v>
      </c>
      <c r="E386" s="1185"/>
      <c r="F386" s="1186"/>
    </row>
    <row r="387" spans="1:6" s="854" customFormat="1" ht="11.25">
      <c r="A387" s="1194" t="s">
        <v>539</v>
      </c>
      <c r="B387" s="1251" t="str">
        <f>VLOOKUP(A387,ANA!A1251:B1684,2,FALSE)</f>
        <v xml:space="preserve"> Difusor de suministro 9" x 9", cuatro vías, dámper regulador de volumen , color blanco. 180 cfm</v>
      </c>
      <c r="C387" s="1306" t="s">
        <v>4</v>
      </c>
      <c r="D387" s="1196">
        <f>+'[11]ACOND - VENTIL 06.06'!$F$60</f>
        <v>26</v>
      </c>
      <c r="E387" s="1188"/>
      <c r="F387" s="1189"/>
    </row>
    <row r="388" spans="1:6" s="854" customFormat="1" ht="22.5">
      <c r="A388" s="1194" t="s">
        <v>540</v>
      </c>
      <c r="B388" s="1251" t="str">
        <f>VLOOKUP(A388,ANA!A1252:B1685,2,FALSE)</f>
        <v>Rejillas de extracción aires 16"x 14" .con dámper de regulación de volumen tipo cubo color Blanca. 220 cfm</v>
      </c>
      <c r="C388" s="1306" t="s">
        <v>4</v>
      </c>
      <c r="D388" s="1196">
        <f>+'[11]ACOND - VENTIL 06.06'!$F$82</f>
        <v>1</v>
      </c>
      <c r="E388" s="1188"/>
      <c r="F388" s="1189"/>
    </row>
    <row r="389" spans="1:6" s="854" customFormat="1" ht="11.25">
      <c r="A389" s="1194" t="s">
        <v>543</v>
      </c>
      <c r="B389" s="1251" t="str">
        <f>VLOOKUP(A389,ANA!A1253:B1686,2,FALSE)</f>
        <v xml:space="preserve">Rejillas de extracción aires 12"x 10" .con dámper de regulación aletas opuestas color blanco. </v>
      </c>
      <c r="C389" s="1306" t="s">
        <v>4</v>
      </c>
      <c r="D389" s="1196">
        <f>+'[11]ACOND - VENTIL 06.06'!$F$106</f>
        <v>2</v>
      </c>
      <c r="E389" s="1188"/>
      <c r="F389" s="1189"/>
    </row>
    <row r="390" spans="1:6" s="854" customFormat="1" ht="11.25">
      <c r="A390" s="1194" t="s">
        <v>544</v>
      </c>
      <c r="B390" s="1251" t="str">
        <f>VLOOKUP(A390,ANA!A1254:B1687,2,FALSE)</f>
        <v xml:space="preserve">Rejillas de extracción aires 10"x 10" .con dámper de regulación aletas opuestas color blanco. </v>
      </c>
      <c r="C390" s="1306" t="s">
        <v>4</v>
      </c>
      <c r="D390" s="1196">
        <f>+'[11]ACOND - VENTIL 06.06'!$F$143</f>
        <v>14</v>
      </c>
      <c r="E390" s="1188"/>
      <c r="F390" s="1189"/>
    </row>
    <row r="391" spans="1:6" s="854" customFormat="1" ht="22.5">
      <c r="A391" s="1194" t="s">
        <v>545</v>
      </c>
      <c r="B391" s="1251" t="str">
        <f>VLOOKUP(A391,ANA!A1255:B1688,2,FALSE)</f>
        <v>Rejillas de extracción aires 8"x 8" .con dámper de regulación aletas opuestas color blanco. Tipo cubo. 100 cfm</v>
      </c>
      <c r="C391" s="1306" t="s">
        <v>4</v>
      </c>
      <c r="D391" s="1196">
        <f>+'[11]ACOND - VENTIL 06.06'!$F$167</f>
        <v>17</v>
      </c>
      <c r="E391" s="1188"/>
      <c r="F391" s="1189"/>
    </row>
    <row r="392" spans="1:6" s="854" customFormat="1" ht="22.5">
      <c r="A392" s="1194" t="s">
        <v>546</v>
      </c>
      <c r="B392" s="1251" t="str">
        <f>VLOOKUP(A392,ANA!A1256:B1689,2,FALSE)</f>
        <v>Rejillas de extracción aires 6"x 6" .con dámper de regulación aletas opuestas color blanco. Tipo cubo. 100 cfm</v>
      </c>
      <c r="C392" s="1306" t="s">
        <v>4</v>
      </c>
      <c r="D392" s="1196">
        <f>+'[11]ACOND - VENTIL 06.06'!$F$203</f>
        <v>26</v>
      </c>
      <c r="E392" s="1188"/>
      <c r="F392" s="1189"/>
    </row>
    <row r="393" spans="1:6" s="854" customFormat="1" ht="12" thickBot="1">
      <c r="A393" s="1341" t="s">
        <v>547</v>
      </c>
      <c r="B393" s="1313" t="str">
        <f>VLOOKUP(A393,ANA!A1257:B1690,2,FALSE)</f>
        <v>Rejillas a fachada. Persianas 12" x 10"  W</v>
      </c>
      <c r="C393" s="1308" t="s">
        <v>4</v>
      </c>
      <c r="D393" s="1197">
        <f>+'[11]ACOND - VENTIL 06.06'!$F$248</f>
        <v>3</v>
      </c>
      <c r="E393" s="1191"/>
      <c r="F393" s="1192"/>
    </row>
    <row r="394" spans="1:6" s="868" customFormat="1" ht="13.5" thickBot="1">
      <c r="A394" s="1373"/>
      <c r="B394" s="1226"/>
      <c r="C394" s="1227"/>
      <c r="D394" s="1228"/>
      <c r="E394" s="1229"/>
      <c r="F394" s="1180"/>
    </row>
    <row r="395" spans="1:6" s="868" customFormat="1" ht="12.75">
      <c r="A395" s="1410"/>
      <c r="B395" s="1407"/>
      <c r="C395" s="1227"/>
      <c r="D395" s="1228"/>
      <c r="E395" s="1229"/>
      <c r="F395" s="1220"/>
    </row>
    <row r="396" spans="1:6" s="854" customFormat="1" ht="39.75" customHeight="1" thickBot="1">
      <c r="A396" s="1404"/>
      <c r="B396" s="1231" t="s">
        <v>227</v>
      </c>
      <c r="C396" s="1183" t="s">
        <v>20</v>
      </c>
      <c r="D396" s="1292" t="s">
        <v>1</v>
      </c>
      <c r="E396" s="1293" t="s">
        <v>2</v>
      </c>
      <c r="F396" s="1294" t="s">
        <v>3</v>
      </c>
    </row>
    <row r="397" spans="1:6" s="854" customFormat="1" ht="11.25">
      <c r="A397" s="1340" t="s">
        <v>548</v>
      </c>
      <c r="B397" s="1172" t="str">
        <f>VLOOKUP(A397,ANA!A1260:B1693,2,FALSE)</f>
        <v>Tubería de cobre 1.1/4"+ aislante Rubatex. Acople equipos -UMAS-VRF</v>
      </c>
      <c r="C397" s="1307" t="s">
        <v>7</v>
      </c>
      <c r="D397" s="1195">
        <f>+'[11]ACOND - VENTIL 06.07'!$F$21</f>
        <v>14.1</v>
      </c>
      <c r="E397" s="1185"/>
      <c r="F397" s="1186"/>
    </row>
    <row r="398" spans="1:6" s="854" customFormat="1" ht="11.25">
      <c r="A398" s="1194" t="s">
        <v>549</v>
      </c>
      <c r="B398" s="1251" t="str">
        <f>VLOOKUP(A398,ANA!A1261:B1694,2,FALSE)</f>
        <v>Tubería de cobre 3/4"+ aislante Rubatex. Acople equipos -UMAS-VRF</v>
      </c>
      <c r="C398" s="1306" t="s">
        <v>7</v>
      </c>
      <c r="D398" s="1196">
        <f>+'[11]ACOND - VENTIL 06.07'!$F$48</f>
        <v>9.6999999999999993</v>
      </c>
      <c r="E398" s="1188"/>
      <c r="F398" s="1189"/>
    </row>
    <row r="399" spans="1:6" s="854" customFormat="1" ht="11.25">
      <c r="A399" s="1194" t="s">
        <v>550</v>
      </c>
      <c r="B399" s="1251" t="str">
        <f>VLOOKUP(A399,ANA!A1262:B1695,2,FALSE)</f>
        <v>Tubería de cobre 5/8"+ aislante Rubatex. Acople equipos -UMAS-VRF</v>
      </c>
      <c r="C399" s="1306" t="s">
        <v>7</v>
      </c>
      <c r="D399" s="1196">
        <f>+'[11]ACOND - VENTIL 06.07'!$F$75</f>
        <v>7.8</v>
      </c>
      <c r="E399" s="1188"/>
      <c r="F399" s="1189"/>
    </row>
    <row r="400" spans="1:6" s="854" customFormat="1" ht="11.25">
      <c r="A400" s="1194" t="s">
        <v>551</v>
      </c>
      <c r="B400" s="1251" t="str">
        <f>VLOOKUP(A400,ANA!A1263:B1696,2,FALSE)</f>
        <v>Tubería de cobre 1/2"+ aislante Rubatex. Acople equipos -UMAS-VRF</v>
      </c>
      <c r="C400" s="1306" t="s">
        <v>7</v>
      </c>
      <c r="D400" s="1196">
        <f>+'[11]ACOND - VENTIL 06.07'!$F$98</f>
        <v>22.3</v>
      </c>
      <c r="E400" s="1188"/>
      <c r="F400" s="1189"/>
    </row>
    <row r="401" spans="1:6" s="854" customFormat="1" ht="11.25">
      <c r="A401" s="1194" t="s">
        <v>552</v>
      </c>
      <c r="B401" s="1251" t="str">
        <f>VLOOKUP(A401,ANA!A1264:B1697,2,FALSE)</f>
        <v>Tubería de cobre 3/8"+ aislante Rubatex. Acople equipos -UMAS-VRF</v>
      </c>
      <c r="C401" s="1306" t="s">
        <v>7</v>
      </c>
      <c r="D401" s="1196">
        <f>+'[11]ACOND - VENTIL 06.07'!$F$125</f>
        <v>42.3</v>
      </c>
      <c r="E401" s="1188"/>
      <c r="F401" s="1189"/>
    </row>
    <row r="402" spans="1:6" s="854" customFormat="1" ht="11.25">
      <c r="A402" s="1194" t="s">
        <v>553</v>
      </c>
      <c r="B402" s="1251" t="str">
        <f>VLOOKUP(A402,ANA!A1265:B1698,2,FALSE)</f>
        <v>Tubería de cobre 1/4"+ aislante Rubatex. Acople equipos -UMAS-VRF</v>
      </c>
      <c r="C402" s="1306" t="s">
        <v>7</v>
      </c>
      <c r="D402" s="1196">
        <f>+'[11]ACOND - VENTIL 06.07'!$F$152</f>
        <v>22.3</v>
      </c>
      <c r="E402" s="1188"/>
      <c r="F402" s="1189"/>
    </row>
    <row r="403" spans="1:6" s="854" customFormat="1" ht="11.25">
      <c r="A403" s="1194" t="s">
        <v>554</v>
      </c>
      <c r="B403" s="1251" t="str">
        <f>VLOOKUP(A403,ANA!A1266:B1699,2,FALSE)</f>
        <v>Accesorios de tuberías de cobre Y_BRANCH . 1.1/4 "x 1.1/4" x 7/8"</v>
      </c>
      <c r="C403" s="1306" t="s">
        <v>4</v>
      </c>
      <c r="D403" s="1196">
        <f>+'[11]ACOND - VENTIL 06.07'!$F$175</f>
        <v>2</v>
      </c>
      <c r="E403" s="1188"/>
      <c r="F403" s="1189"/>
    </row>
    <row r="404" spans="1:6" s="854" customFormat="1" ht="11.25">
      <c r="A404" s="1194" t="s">
        <v>555</v>
      </c>
      <c r="B404" s="1251" t="str">
        <f>VLOOKUP(A404,ANA!A1267:B1700,2,FALSE)</f>
        <v>Accesorios de tuberías de cobre Y_BRANCH . 1.1/4 "x 7/8 x 7/8"</v>
      </c>
      <c r="C404" s="1306" t="s">
        <v>4</v>
      </c>
      <c r="D404" s="1196">
        <f>+'[11]ACOND - VENTIL 06.07'!$F$202</f>
        <v>2</v>
      </c>
      <c r="E404" s="1188"/>
      <c r="F404" s="1189"/>
    </row>
    <row r="405" spans="1:6" s="854" customFormat="1" ht="11.25">
      <c r="A405" s="1194" t="s">
        <v>556</v>
      </c>
      <c r="B405" s="1251" t="str">
        <f>VLOOKUP(A405,ANA!A1268:B1701,2,FALSE)</f>
        <v>Accesorios de tuberías de cobre Y_BRANCH . 1/2 "x 1/2" x 1/2"</v>
      </c>
      <c r="C405" s="1306" t="s">
        <v>4</v>
      </c>
      <c r="D405" s="1196">
        <f>+'[11]ACOND - VENTIL 06.07'!$F$229</f>
        <v>4</v>
      </c>
      <c r="E405" s="1188"/>
      <c r="F405" s="1189"/>
    </row>
    <row r="406" spans="1:6" s="854" customFormat="1" ht="11.25">
      <c r="A406" s="1194" t="s">
        <v>557</v>
      </c>
      <c r="B406" s="1251" t="str">
        <f>VLOOKUP(A406,ANA!A1269:B1702,2,FALSE)</f>
        <v>Accesorios de tuberías de cobre Y_BRANCH . 1/2 "x 3/8" x 3/8"</v>
      </c>
      <c r="C406" s="1306" t="s">
        <v>4</v>
      </c>
      <c r="D406" s="1196">
        <f>+'[11]ACOND - VENTIL 06.07'!$F$252</f>
        <v>2</v>
      </c>
      <c r="E406" s="1188"/>
      <c r="F406" s="1189"/>
    </row>
    <row r="407" spans="1:6" s="854" customFormat="1" ht="11.25">
      <c r="A407" s="1194" t="s">
        <v>558</v>
      </c>
      <c r="B407" s="1251" t="str">
        <f>VLOOKUP(A407,ANA!A1270:B1703,2,FALSE)</f>
        <v>filtros desecantes + válvulas mariposa + mirillas de liquido + Racores 1/2" x 1/2"</v>
      </c>
      <c r="C407" s="1306" t="s">
        <v>4</v>
      </c>
      <c r="D407" s="1196">
        <f>+'[11]ACOND - VENTIL 06.07'!$F$279</f>
        <v>3</v>
      </c>
      <c r="E407" s="1188"/>
      <c r="F407" s="1189"/>
    </row>
    <row r="408" spans="1:6" s="854" customFormat="1" ht="12" thickBot="1">
      <c r="A408" s="1341" t="s">
        <v>559</v>
      </c>
      <c r="B408" s="1313" t="str">
        <f>VLOOKUP(A408,ANA!A1271:B1704,2,FALSE)</f>
        <v>Gas refrigerante R-410a. X 30 Lbs</v>
      </c>
      <c r="C408" s="1308" t="s">
        <v>12</v>
      </c>
      <c r="D408" s="1197">
        <f>+'[11]ACOND - VENTIL 06.07'!$F$306</f>
        <v>30</v>
      </c>
      <c r="E408" s="1191"/>
      <c r="F408" s="1192"/>
    </row>
    <row r="409" spans="1:6" s="868" customFormat="1" ht="13.5" thickBot="1">
      <c r="A409" s="1373"/>
      <c r="B409" s="1226"/>
      <c r="C409" s="1227"/>
      <c r="D409" s="1228"/>
      <c r="E409" s="1229"/>
      <c r="F409" s="1180"/>
    </row>
    <row r="410" spans="1:6" s="868" customFormat="1" ht="12.75">
      <c r="A410" s="1373"/>
      <c r="B410" s="1411"/>
      <c r="C410" s="1227"/>
      <c r="D410" s="1228"/>
      <c r="E410" s="1229"/>
      <c r="F410" s="1220"/>
    </row>
    <row r="411" spans="1:6" s="854" customFormat="1" ht="13.5" thickBot="1">
      <c r="A411" s="1371"/>
      <c r="B411" s="1232" t="s">
        <v>229</v>
      </c>
      <c r="C411" s="1183" t="s">
        <v>20</v>
      </c>
      <c r="D411" s="1292" t="s">
        <v>1</v>
      </c>
      <c r="E411" s="1293" t="s">
        <v>2</v>
      </c>
      <c r="F411" s="1294" t="s">
        <v>3</v>
      </c>
    </row>
    <row r="412" spans="1:6" s="854" customFormat="1" ht="15" customHeight="1">
      <c r="A412" s="1340" t="s">
        <v>560</v>
      </c>
      <c r="B412" s="1172" t="str">
        <f>VLOOKUP(A412,ANA!A1274:B1708,2,FALSE)</f>
        <v xml:space="preserve"> Controlador supervisor de red para 63 puntos 160 x 32 módulos</v>
      </c>
      <c r="C412" s="1307" t="s">
        <v>4</v>
      </c>
      <c r="D412" s="1195">
        <f>+'[11]ACOND - VENTIL 06.08'!$F$22</f>
        <v>1</v>
      </c>
      <c r="E412" s="1185"/>
      <c r="F412" s="1186">
        <f t="shared" ref="F412:F414" si="1">(D412*E412)</f>
        <v>0</v>
      </c>
    </row>
    <row r="413" spans="1:6" s="854" customFormat="1" ht="11.25">
      <c r="A413" s="1194" t="s">
        <v>561</v>
      </c>
      <c r="B413" s="1251" t="str">
        <f>VLOOKUP(A413,ANA!A1275:B1709,2,FALSE)</f>
        <v xml:space="preserve"> Modulo de control programable </v>
      </c>
      <c r="C413" s="1306" t="s">
        <v>4</v>
      </c>
      <c r="D413" s="1196">
        <f>+'[11]ACOND - VENTIL 06.08'!$F$49</f>
        <v>3</v>
      </c>
      <c r="E413" s="1188"/>
      <c r="F413" s="1189">
        <f t="shared" si="1"/>
        <v>0</v>
      </c>
    </row>
    <row r="414" spans="1:6" s="854" customFormat="1" ht="11.25">
      <c r="A414" s="1194" t="s">
        <v>562</v>
      </c>
      <c r="B414" s="1251" t="str">
        <f>VLOOKUP(A414,ANA!A1276:B1710,2,FALSE)</f>
        <v xml:space="preserve"> Sensor de temperatura, montaje en zona</v>
      </c>
      <c r="C414" s="1306" t="s">
        <v>4</v>
      </c>
      <c r="D414" s="1196">
        <f>+'[11]ACOND - VENTIL 06.08'!$F$70</f>
        <v>4</v>
      </c>
      <c r="E414" s="1188"/>
      <c r="F414" s="1189">
        <f t="shared" si="1"/>
        <v>0</v>
      </c>
    </row>
    <row r="415" spans="1:6" s="854" customFormat="1" ht="11.25">
      <c r="A415" s="1194" t="s">
        <v>563</v>
      </c>
      <c r="B415" s="1251" t="str">
        <f>VLOOKUP(A415,ANA!A1277:B1711,2,FALSE)</f>
        <v xml:space="preserve"> Termostato de zona comunicable</v>
      </c>
      <c r="C415" s="1306" t="s">
        <v>4</v>
      </c>
      <c r="D415" s="1196">
        <f>+'[11]ACOND - VENTIL 06.08'!$F$97</f>
        <v>4</v>
      </c>
      <c r="E415" s="1188"/>
      <c r="F415" s="1189">
        <f t="shared" ref="F415:F416" si="2">(D415*E415)</f>
        <v>0</v>
      </c>
    </row>
    <row r="416" spans="1:6" s="854" customFormat="1" ht="11.25">
      <c r="A416" s="1194" t="s">
        <v>564</v>
      </c>
      <c r="B416" s="1251" t="str">
        <f>VLOOKUP(A416,ANA!A1278:B1712,2,FALSE)</f>
        <v xml:space="preserve"> Sensor de temperatura para montaje en tubería.</v>
      </c>
      <c r="C416" s="1306" t="s">
        <v>4</v>
      </c>
      <c r="D416" s="1196">
        <f>+'[11]ACOND - VENTIL 06.08'!$F$124</f>
        <v>6</v>
      </c>
      <c r="E416" s="1188"/>
      <c r="F416" s="1189">
        <f t="shared" si="2"/>
        <v>0</v>
      </c>
    </row>
    <row r="417" spans="1:6" s="854" customFormat="1" ht="22.5">
      <c r="A417" s="1194" t="s">
        <v>565</v>
      </c>
      <c r="B417" s="1251" t="str">
        <f>VLOOKUP(A417,ANA!A1279:B1713,2,FALSE)</f>
        <v xml:space="preserve"> Tablero de control, 45 circuitos. incluye Protectores fases, de bobinas, minibreaks, arrancadores, muletillas</v>
      </c>
      <c r="C417" s="1306" t="s">
        <v>4</v>
      </c>
      <c r="D417" s="1196">
        <f>+'[11]ACOND - VENTIL 06.08'!$F$151</f>
        <v>1</v>
      </c>
      <c r="E417" s="1188"/>
      <c r="F417" s="1189">
        <f>(D417*E417)</f>
        <v>0</v>
      </c>
    </row>
    <row r="418" spans="1:6" s="854" customFormat="1" ht="12" thickBot="1">
      <c r="A418" s="1341" t="s">
        <v>566</v>
      </c>
      <c r="B418" s="1313" t="str">
        <f>VLOOKUP(A418,ANA!A1280:B1714,2,FALSE)</f>
        <v xml:space="preserve"> Tablero de control, incluye transformadores 24 vac 150 va</v>
      </c>
      <c r="C418" s="1308" t="s">
        <v>4</v>
      </c>
      <c r="D418" s="1197">
        <f>+'[11]ACOND - VENTIL 06.08'!$F$178</f>
        <v>1</v>
      </c>
      <c r="E418" s="1191"/>
      <c r="F418" s="1192">
        <f>(D418*E418)</f>
        <v>0</v>
      </c>
    </row>
    <row r="419" spans="1:6" s="868" customFormat="1" ht="13.5" thickBot="1">
      <c r="A419" s="1373"/>
      <c r="B419" s="1226"/>
      <c r="C419" s="1227"/>
      <c r="D419" s="1228"/>
      <c r="E419" s="1229"/>
      <c r="F419" s="1180">
        <f>SUM(F412:F418)</f>
        <v>0</v>
      </c>
    </row>
    <row r="420" spans="1:6" s="868" customFormat="1" ht="12.75">
      <c r="A420" s="1373"/>
      <c r="B420" s="1411"/>
      <c r="C420" s="1227"/>
      <c r="D420" s="1228"/>
      <c r="E420" s="1229"/>
      <c r="F420" s="1220"/>
    </row>
    <row r="421" spans="1:6" s="854" customFormat="1" ht="13.5" thickBot="1">
      <c r="A421" s="1405"/>
      <c r="B421" s="1232" t="s">
        <v>247</v>
      </c>
      <c r="C421" s="1183" t="s">
        <v>20</v>
      </c>
      <c r="D421" s="1292" t="s">
        <v>1</v>
      </c>
      <c r="E421" s="1293" t="s">
        <v>2</v>
      </c>
      <c r="F421" s="1294" t="s">
        <v>3</v>
      </c>
    </row>
    <row r="422" spans="1:6" s="854" customFormat="1" ht="21.95" customHeight="1" thickBot="1">
      <c r="A422" s="1412" t="s">
        <v>567</v>
      </c>
      <c r="B422" s="1339" t="str">
        <f>VLOOKUP(A422,ANA!A1283:B1717,2,FALSE)</f>
        <v>SERVICIOS ESPECIALIZADOS DE ARRANQUES, PROTOCOLOS Y AJUSTES SISTEMAS</v>
      </c>
      <c r="C422" s="1387" t="s">
        <v>10</v>
      </c>
      <c r="D422" s="1233">
        <f>+'[11]ACOND - VENTIL 06.09'!$F$21</f>
        <v>1</v>
      </c>
      <c r="E422" s="1177"/>
      <c r="F422" s="1178">
        <f t="shared" ref="F422" si="3">(D422*E422)</f>
        <v>0</v>
      </c>
    </row>
    <row r="423" spans="1:6" ht="21.95" customHeight="1" thickBot="1">
      <c r="A423" s="1110"/>
      <c r="B423" s="1111"/>
      <c r="C423" s="1112"/>
      <c r="D423" s="1112"/>
      <c r="E423" s="1144"/>
      <c r="F423" s="1180">
        <f>SUM(F422)</f>
        <v>0</v>
      </c>
    </row>
    <row r="424" spans="1:6" ht="21.95" customHeight="1" thickBot="1">
      <c r="A424" s="1110"/>
      <c r="B424" s="1111"/>
      <c r="C424" s="1112"/>
      <c r="D424" s="1112"/>
      <c r="E424" s="1144"/>
      <c r="F424" s="1220"/>
    </row>
    <row r="425" spans="1:6" ht="15.75" customHeight="1" thickBot="1">
      <c r="A425" s="1042"/>
      <c r="B425" s="1561" t="s">
        <v>839</v>
      </c>
      <c r="C425" s="1561"/>
      <c r="D425" s="1561"/>
      <c r="E425" s="1562"/>
      <c r="F425" s="1225">
        <f>SUM(F423+F419+F409+F394+F383+F376+F370+F361+F354)</f>
        <v>0</v>
      </c>
    </row>
    <row r="426" spans="1:6" s="854" customFormat="1" ht="21.95" customHeight="1" thickBot="1">
      <c r="A426" s="847"/>
      <c r="B426" s="839"/>
      <c r="C426" s="840"/>
      <c r="D426" s="840"/>
      <c r="E426" s="1091"/>
      <c r="F426" s="848"/>
    </row>
    <row r="427" spans="1:6" s="854" customFormat="1" ht="21.95" customHeight="1" thickBot="1">
      <c r="A427" s="1042"/>
      <c r="B427" s="1043" t="s">
        <v>109</v>
      </c>
      <c r="C427" s="1044"/>
      <c r="D427" s="1044"/>
      <c r="E427" s="1138"/>
      <c r="F427" s="1045"/>
    </row>
    <row r="428" spans="1:6" s="854" customFormat="1" ht="16.5" thickBot="1">
      <c r="A428" s="1110"/>
      <c r="B428" s="1240" t="s">
        <v>249</v>
      </c>
      <c r="C428" s="1292" t="s">
        <v>20</v>
      </c>
      <c r="D428" s="1292" t="s">
        <v>1</v>
      </c>
      <c r="E428" s="1293" t="s">
        <v>2</v>
      </c>
      <c r="F428" s="1294" t="s">
        <v>3</v>
      </c>
    </row>
    <row r="429" spans="1:6" s="854" customFormat="1" ht="11.25">
      <c r="A429" s="1241" t="s">
        <v>73</v>
      </c>
      <c r="B429" s="1242" t="e">
        <f>VLOOKUP(A429,ANA!A1289:B1723,2,FALSE)</f>
        <v>#N/A</v>
      </c>
      <c r="C429" s="1298" t="s">
        <v>7</v>
      </c>
      <c r="D429" s="1213">
        <f>+'[12]GASES 07.01'!$F$37</f>
        <v>196.8</v>
      </c>
      <c r="E429" s="1205"/>
      <c r="F429" s="1206">
        <f>(D429*E429)</f>
        <v>0</v>
      </c>
    </row>
    <row r="430" spans="1:6" s="854" customFormat="1" ht="11.25">
      <c r="A430" s="1243" t="s">
        <v>74</v>
      </c>
      <c r="B430" s="1244" t="str">
        <f>VLOOKUP(A430,ANA!A1290:B1724,2,FALSE)</f>
        <v xml:space="preserve"> SUMINISTRO E INSTALACION TUBERIA DE COBRE TIPO K DE 3/4¨</v>
      </c>
      <c r="C430" s="1413" t="s">
        <v>7</v>
      </c>
      <c r="D430" s="1207">
        <f>+'[12]GASES 07.01'!$F$79</f>
        <v>162.9</v>
      </c>
      <c r="E430" s="1142"/>
      <c r="F430" s="1105">
        <f>(D430*E430)</f>
        <v>0</v>
      </c>
    </row>
    <row r="431" spans="1:6" s="854" customFormat="1" ht="11.25">
      <c r="A431" s="1243" t="s">
        <v>568</v>
      </c>
      <c r="B431" s="1244" t="str">
        <f>VLOOKUP(A431,ANA!A1291:B1725,2,FALSE)</f>
        <v xml:space="preserve"> SUMINISTRO E INSTALACION TUBERIA DE COBRE TIPO K DE 1¨</v>
      </c>
      <c r="C431" s="1413" t="s">
        <v>7</v>
      </c>
      <c r="D431" s="1207">
        <f>+'[12]GASES 07.01'!$F$119</f>
        <v>98.4</v>
      </c>
      <c r="E431" s="1142"/>
      <c r="F431" s="1105">
        <f>(D431*E431)</f>
        <v>0</v>
      </c>
    </row>
    <row r="432" spans="1:6" s="854" customFormat="1" ht="15" customHeight="1" thickBot="1">
      <c r="A432" s="1245" t="s">
        <v>569</v>
      </c>
      <c r="B432" s="1246" t="str">
        <f>VLOOKUP(A432,ANA!A1292:B1726,2,FALSE)</f>
        <v xml:space="preserve"> SUMINISTRO E INSTALACION TUBERIA DE COBRE TIPO K DE  1 - 1/2¨</v>
      </c>
      <c r="C432" s="1414" t="s">
        <v>7</v>
      </c>
      <c r="D432" s="1208">
        <f>+'[12]GASES 07.01'!$F$145</f>
        <v>32</v>
      </c>
      <c r="E432" s="1143"/>
      <c r="F432" s="1109">
        <f>(D432*E432)</f>
        <v>0</v>
      </c>
    </row>
    <row r="433" spans="1:6" s="854" customFormat="1" ht="13.5" customHeight="1" thickBot="1">
      <c r="A433" s="1110"/>
      <c r="B433" s="1111"/>
      <c r="C433" s="1112"/>
      <c r="D433" s="1112"/>
      <c r="E433" s="1247"/>
      <c r="F433" s="1180">
        <f>SUM(F429:F432)</f>
        <v>0</v>
      </c>
    </row>
    <row r="434" spans="1:6" s="854" customFormat="1" ht="11.25">
      <c r="A434" s="1110"/>
      <c r="B434" s="1111"/>
      <c r="C434" s="1112"/>
      <c r="D434" s="1112"/>
      <c r="E434" s="1144"/>
      <c r="F434" s="1181"/>
    </row>
    <row r="435" spans="1:6" s="854" customFormat="1" ht="21.95" customHeight="1" thickBot="1">
      <c r="A435" s="1110"/>
      <c r="B435" s="1240" t="s">
        <v>831</v>
      </c>
      <c r="C435" s="1292" t="s">
        <v>20</v>
      </c>
      <c r="D435" s="1292" t="s">
        <v>1</v>
      </c>
      <c r="E435" s="1293" t="s">
        <v>2</v>
      </c>
      <c r="F435" s="1294" t="s">
        <v>3</v>
      </c>
    </row>
    <row r="436" spans="1:6" s="854" customFormat="1" ht="22.5">
      <c r="A436" s="1241" t="s">
        <v>75</v>
      </c>
      <c r="B436" s="1242" t="str">
        <f>VLOOKUP(A436,ANA!A1656:B1882,2,FALSE)</f>
        <v>SUMINISTRO E INSTALACION DE VALVULA DE CORTE LISA CON RACOR ROSCA Y SOLDEO DE 1/2"</v>
      </c>
      <c r="C436" s="1298" t="s">
        <v>4</v>
      </c>
      <c r="D436" s="1204">
        <f>+'[12]GASES 07.02'!$F$19</f>
        <v>1</v>
      </c>
      <c r="E436" s="1205"/>
      <c r="F436" s="1206">
        <f>(D436*E436)</f>
        <v>0</v>
      </c>
    </row>
    <row r="437" spans="1:6" s="854" customFormat="1" ht="22.5">
      <c r="A437" s="1243" t="s">
        <v>570</v>
      </c>
      <c r="B437" s="1244" t="str">
        <f>VLOOKUP(A437,ANA!A1657:B2423,2,FALSE)</f>
        <v>SUMINISTRO E INSTALACION DE VALVULA DE CORTE LISA CON RACOR ROSCA Y SOLDEO DE 3/4"</v>
      </c>
      <c r="C437" s="1413" t="s">
        <v>4</v>
      </c>
      <c r="D437" s="1207">
        <f>+'[12]GASES 07.02'!$F$42</f>
        <v>5</v>
      </c>
      <c r="E437" s="1142"/>
      <c r="F437" s="1105">
        <f>(D437*E437)</f>
        <v>0</v>
      </c>
    </row>
    <row r="438" spans="1:6" s="854" customFormat="1" ht="11.25">
      <c r="A438" s="1243" t="s">
        <v>76</v>
      </c>
      <c r="B438" s="1244" t="str">
        <f>VLOOKUP(A438,ANA!A1658:B2423,2,FALSE)</f>
        <v xml:space="preserve"> VALVULA EN ACERO INOXIDABLE CON RACOR ROSCA Y SOLDEO DE  1 "</v>
      </c>
      <c r="C438" s="1413" t="s">
        <v>4</v>
      </c>
      <c r="D438" s="1207">
        <f>+'[12]GASES 07.02'!$F$66</f>
        <v>2</v>
      </c>
      <c r="E438" s="1142"/>
      <c r="F438" s="1105">
        <f>(D438*E438)</f>
        <v>0</v>
      </c>
    </row>
    <row r="439" spans="1:6" s="854" customFormat="1" ht="11.25">
      <c r="A439" s="1243" t="s">
        <v>571</v>
      </c>
      <c r="B439" s="1244" t="str">
        <f>VLOOKUP(A439,ANA!A1659:B2423,2,FALSE)</f>
        <v xml:space="preserve"> VALVULA EN ACERO INOXIDABLE CON RACOR ROSCA Y SOLDEO DE 1 1/2"</v>
      </c>
      <c r="C439" s="1413" t="s">
        <v>4</v>
      </c>
      <c r="D439" s="1207">
        <f>+'[12]GASES 07.02'!$F$90</f>
        <v>1</v>
      </c>
      <c r="E439" s="1142"/>
      <c r="F439" s="1105">
        <f>(D439*E439)</f>
        <v>0</v>
      </c>
    </row>
    <row r="440" spans="1:6" s="854" customFormat="1" ht="26.25" customHeight="1" thickBot="1">
      <c r="A440" s="1245" t="s">
        <v>77</v>
      </c>
      <c r="B440" s="1246" t="str">
        <f>VLOOKUP(A440,ANA!A1660:B2423,2,FALSE)</f>
        <v>SUMINISTRO Y ENSAMBLE ESPECIAL DE UNA UNIDAD DE REGULACION DOBLE PARA RED DE OXIGENO CENTRAL DE OXIGENO</v>
      </c>
      <c r="C440" s="1414" t="s">
        <v>4</v>
      </c>
      <c r="D440" s="1208">
        <f>+'[12]GASES 07.02'!$F$114</f>
        <v>1</v>
      </c>
      <c r="E440" s="1143"/>
      <c r="F440" s="1109">
        <f>(D440*E440)</f>
        <v>0</v>
      </c>
    </row>
    <row r="441" spans="1:6" s="854" customFormat="1" ht="15.75" customHeight="1" thickBot="1">
      <c r="A441" s="1110"/>
      <c r="B441" s="1111"/>
      <c r="C441" s="1112"/>
      <c r="D441" s="1112"/>
      <c r="E441" s="1247"/>
      <c r="F441" s="1180">
        <f>SUM(F436:F440)</f>
        <v>0</v>
      </c>
    </row>
    <row r="442" spans="1:6" s="854" customFormat="1" ht="11.25">
      <c r="A442" s="1110"/>
      <c r="B442" s="1111"/>
      <c r="C442" s="1112"/>
      <c r="D442" s="1112"/>
      <c r="E442" s="1144"/>
      <c r="F442" s="1181"/>
    </row>
    <row r="443" spans="1:6" s="854" customFormat="1" ht="16.5" thickBot="1">
      <c r="A443" s="1110"/>
      <c r="B443" s="1240" t="s">
        <v>253</v>
      </c>
      <c r="C443" s="1292" t="s">
        <v>20</v>
      </c>
      <c r="D443" s="1292" t="s">
        <v>1</v>
      </c>
      <c r="E443" s="1293" t="s">
        <v>2</v>
      </c>
      <c r="F443" s="1294" t="s">
        <v>3</v>
      </c>
    </row>
    <row r="444" spans="1:6" s="854" customFormat="1" ht="22.5">
      <c r="A444" s="1340" t="s">
        <v>708</v>
      </c>
      <c r="B444" s="1172" t="str">
        <f>VLOOKUP(A444,ANA!A1664:B2275,2,FALSE)</f>
        <v xml:space="preserve"> SUMINISTRO E INSTALACION TOMAS DE PARED  CHEQUE DE RETENCION PARA OXIGENO TIPO CHEMETRON O WHITE  O SIMILAR</v>
      </c>
      <c r="C444" s="1307" t="s">
        <v>4</v>
      </c>
      <c r="D444" s="1204">
        <f>+'[12]GASES 07.03'!$F$38</f>
        <v>48</v>
      </c>
      <c r="E444" s="1205"/>
      <c r="F444" s="1206">
        <f>(D444*E444)</f>
        <v>0</v>
      </c>
    </row>
    <row r="445" spans="1:6" s="854" customFormat="1" ht="23.25" thickBot="1">
      <c r="A445" s="1341" t="s">
        <v>707</v>
      </c>
      <c r="B445" s="1313" t="str">
        <f>VLOOKUP(A445,ANA!A1666:B2277,2,FALSE)</f>
        <v xml:space="preserve"> SUMINISTRO E INSTALACION TOMAS DE PARED  CHEQUE DE RETENCION PARA VACIO TIPO CHEMETRON O WUITE O SIMILAR</v>
      </c>
      <c r="C445" s="1308" t="s">
        <v>4</v>
      </c>
      <c r="D445" s="1295">
        <f>+'[12]GASES 07.03'!$F$106</f>
        <v>33</v>
      </c>
      <c r="E445" s="1336"/>
      <c r="F445" s="1337">
        <f>(D445*E445)</f>
        <v>0</v>
      </c>
    </row>
    <row r="446" spans="1:6" s="854" customFormat="1" ht="17.25" customHeight="1" thickBot="1">
      <c r="A446" s="1110"/>
      <c r="B446" s="1111"/>
      <c r="C446" s="1112"/>
      <c r="D446" s="1112"/>
      <c r="E446" s="1144"/>
      <c r="F446" s="1180">
        <f>SUM(F444:F445)</f>
        <v>0</v>
      </c>
    </row>
    <row r="447" spans="1:6" s="854" customFormat="1" ht="37.5" customHeight="1">
      <c r="A447" s="1110"/>
      <c r="B447" s="1111"/>
      <c r="C447" s="1112"/>
      <c r="D447" s="1112"/>
      <c r="E447" s="1144"/>
      <c r="F447" s="1181"/>
    </row>
    <row r="448" spans="1:6" s="854" customFormat="1" ht="27" customHeight="1" thickBot="1">
      <c r="A448" s="1110"/>
      <c r="B448" s="1240" t="s">
        <v>257</v>
      </c>
      <c r="C448" s="1292" t="s">
        <v>20</v>
      </c>
      <c r="D448" s="1292" t="s">
        <v>1</v>
      </c>
      <c r="E448" s="1293" t="s">
        <v>2</v>
      </c>
      <c r="F448" s="1294" t="s">
        <v>3</v>
      </c>
    </row>
    <row r="449" spans="1:6" s="854" customFormat="1" ht="29.25" customHeight="1">
      <c r="A449" s="1340" t="s">
        <v>572</v>
      </c>
      <c r="B449" s="1172" t="str">
        <f>VLOOKUP(A449,ANA!A1670:B2281,2,FALSE)</f>
        <v xml:space="preserve"> SUMINISTRO E INSTALACION DE MANIFOLD 2x5  PARA OXIGENO CON DOBLE UNIDAD DE REGULACION, BY PASS Y RIELES DE AMARRE, NO INCLUYE CILINDROS.</v>
      </c>
      <c r="C449" s="1307" t="s">
        <v>4</v>
      </c>
      <c r="D449" s="1248">
        <f>+'[12]GASES 07.04'!$F$22</f>
        <v>1</v>
      </c>
      <c r="E449" s="1205"/>
      <c r="F449" s="1206">
        <f>(D449*E449)</f>
        <v>0</v>
      </c>
    </row>
    <row r="450" spans="1:6" s="854" customFormat="1" ht="12" thickBot="1">
      <c r="A450" s="1341" t="s">
        <v>573</v>
      </c>
      <c r="B450" s="1313" t="e">
        <f>VLOOKUP(A450,ANA!A1672:B2283,2,FALSE)</f>
        <v>#N/A</v>
      </c>
      <c r="C450" s="1308" t="s">
        <v>4</v>
      </c>
      <c r="D450" s="1359">
        <f>+'[12]GASES 07.04'!$F$73</f>
        <v>1</v>
      </c>
      <c r="E450" s="1336"/>
      <c r="F450" s="1337">
        <f>(D450*E450)</f>
        <v>0</v>
      </c>
    </row>
    <row r="451" spans="1:6" s="854" customFormat="1" ht="20.25" customHeight="1" thickBot="1">
      <c r="A451" s="1110"/>
      <c r="B451" s="1111"/>
      <c r="C451" s="1112"/>
      <c r="D451" s="1112"/>
      <c r="E451" s="1144"/>
      <c r="F451" s="1180">
        <f>SUM(F449:F450)</f>
        <v>0</v>
      </c>
    </row>
    <row r="452" spans="1:6" s="854" customFormat="1" ht="11.25">
      <c r="A452" s="1110"/>
      <c r="B452" s="1111"/>
      <c r="C452" s="1112"/>
      <c r="D452" s="1112"/>
      <c r="E452" s="1144"/>
      <c r="F452" s="1181"/>
    </row>
    <row r="453" spans="1:6" s="854" customFormat="1" ht="16.5" thickBot="1">
      <c r="A453" s="1110"/>
      <c r="B453" s="1240" t="s">
        <v>119</v>
      </c>
      <c r="C453" s="1292" t="s">
        <v>20</v>
      </c>
      <c r="D453" s="1292" t="s">
        <v>1</v>
      </c>
      <c r="E453" s="1293" t="s">
        <v>2</v>
      </c>
      <c r="F453" s="1294" t="s">
        <v>3</v>
      </c>
    </row>
    <row r="454" spans="1:6" s="854" customFormat="1" ht="11.25">
      <c r="A454" s="1340" t="s">
        <v>574</v>
      </c>
      <c r="B454" s="1172" t="str">
        <f>VLOOKUP(A454,ANA!A1676:B1914,2,FALSE)</f>
        <v xml:space="preserve"> SUMINISTRO E INSTALACION CAJA DE CORTE SENCILLA FABRICACION NACIONAL</v>
      </c>
      <c r="C454" s="1307" t="s">
        <v>4</v>
      </c>
      <c r="D454" s="1184">
        <f>+'[12]GASES 07.05'!$F$24</f>
        <v>3</v>
      </c>
      <c r="E454" s="1185"/>
      <c r="F454" s="1186">
        <f>(D454*E454)</f>
        <v>0</v>
      </c>
    </row>
    <row r="455" spans="1:6" s="854" customFormat="1" ht="11.25">
      <c r="A455" s="1194" t="s">
        <v>575</v>
      </c>
      <c r="B455" s="1251" t="str">
        <f>VLOOKUP(A455,ANA!A1677:B1915,2,FALSE)</f>
        <v xml:space="preserve"> SUMINISTRO E INSTALACION CAJA DE CORTE DOBLE FABRICACION NACIONAL</v>
      </c>
      <c r="C455" s="1306" t="s">
        <v>4</v>
      </c>
      <c r="D455" s="1187">
        <f>+'[12]GASES 07.05'!$F$53</f>
        <v>2</v>
      </c>
      <c r="E455" s="1188"/>
      <c r="F455" s="1189">
        <f>(D455*E455)</f>
        <v>0</v>
      </c>
    </row>
    <row r="456" spans="1:6" s="854" customFormat="1" ht="12" thickBot="1">
      <c r="A456" s="1341" t="s">
        <v>576</v>
      </c>
      <c r="B456" s="1313" t="str">
        <f>VLOOKUP(A456,ANA!A1678:B1916,2,FALSE)</f>
        <v xml:space="preserve"> SUMINISTRO E INSTALACION CAJA DE CORTE TRIPLE FABRICACION NACIONAL</v>
      </c>
      <c r="C456" s="1308" t="s">
        <v>4</v>
      </c>
      <c r="D456" s="1190">
        <f>+'[12]GASES 07.05'!$F$76</f>
        <v>2</v>
      </c>
      <c r="E456" s="1191"/>
      <c r="F456" s="1192">
        <f>(D456*E456)</f>
        <v>0</v>
      </c>
    </row>
    <row r="457" spans="1:6" s="854" customFormat="1" ht="14.25" customHeight="1" thickBot="1">
      <c r="A457" s="1110"/>
      <c r="B457" s="1111"/>
      <c r="C457" s="1112"/>
      <c r="D457" s="1112"/>
      <c r="E457" s="1144"/>
      <c r="F457" s="1180">
        <f>SUM(F454:F456)</f>
        <v>0</v>
      </c>
    </row>
    <row r="458" spans="1:6" s="854" customFormat="1" ht="11.25">
      <c r="A458" s="1110"/>
      <c r="B458" s="1111"/>
      <c r="C458" s="1112"/>
      <c r="D458" s="1112"/>
      <c r="E458" s="1144"/>
      <c r="F458" s="1181"/>
    </row>
    <row r="459" spans="1:6" s="854" customFormat="1" ht="12" thickBot="1">
      <c r="A459" s="1110"/>
      <c r="B459" s="1182" t="s">
        <v>123</v>
      </c>
      <c r="C459" s="1292" t="s">
        <v>20</v>
      </c>
      <c r="D459" s="1292" t="s">
        <v>1</v>
      </c>
      <c r="E459" s="1293" t="s">
        <v>2</v>
      </c>
      <c r="F459" s="1294" t="s">
        <v>3</v>
      </c>
    </row>
    <row r="460" spans="1:6" s="854" customFormat="1" ht="11.25">
      <c r="A460" s="1340" t="s">
        <v>577</v>
      </c>
      <c r="B460" s="1172" t="str">
        <f>VLOOKUP(A460,ANA!A1682:B1920,2,FALSE)</f>
        <v xml:space="preserve"> SUMINISTRO E INSTALACION ALARMA DE AREA DE 1 SEÑALES FABRICACION NACIONAL</v>
      </c>
      <c r="C460" s="1307" t="s">
        <v>4</v>
      </c>
      <c r="D460" s="1415">
        <f>+'[12]GASES 07.06'!$F$20</f>
        <v>3</v>
      </c>
      <c r="E460" s="1249"/>
      <c r="F460" s="1250">
        <f>(D460*E460)</f>
        <v>0</v>
      </c>
    </row>
    <row r="461" spans="1:6" s="854" customFormat="1" ht="11.25">
      <c r="A461" s="1194" t="s">
        <v>578</v>
      </c>
      <c r="B461" s="1251" t="str">
        <f>VLOOKUP(A461,ANA!A1683:B1921,2,FALSE)</f>
        <v xml:space="preserve"> SUMINISTRO E INSTALACION ALARMA DE AREA DE 2 SEÑALES FABRICACION NACIONAL</v>
      </c>
      <c r="C461" s="1306" t="s">
        <v>4</v>
      </c>
      <c r="D461" s="1416">
        <f>+'[12]GASES 07.06'!$F$43</f>
        <v>2</v>
      </c>
      <c r="E461" s="1418"/>
      <c r="F461" s="1419">
        <f>(D461*E461)</f>
        <v>0</v>
      </c>
    </row>
    <row r="462" spans="1:6" s="854" customFormat="1" ht="22.5" customHeight="1" thickBot="1">
      <c r="A462" s="1341" t="s">
        <v>579</v>
      </c>
      <c r="B462" s="1313" t="str">
        <f>VLOOKUP(A462,ANA!A1684:B1922,2,FALSE)</f>
        <v xml:space="preserve"> SUMINISTRO E INSTALACION ALARMA DE AREA DE 3 SEÑALES FABRICACION NACIONAL</v>
      </c>
      <c r="C462" s="1308" t="s">
        <v>4</v>
      </c>
      <c r="D462" s="1417">
        <f>+'[12]GASES 07.06'!$F$66</f>
        <v>3</v>
      </c>
      <c r="E462" s="1420"/>
      <c r="F462" s="1421">
        <f>(D462*E462)</f>
        <v>0</v>
      </c>
    </row>
    <row r="463" spans="1:6" s="854" customFormat="1" ht="19.5" customHeight="1" thickBot="1">
      <c r="A463" s="1110"/>
      <c r="B463" s="1111"/>
      <c r="C463" s="1112"/>
      <c r="D463" s="1112"/>
      <c r="E463" s="1144"/>
      <c r="F463" s="1180">
        <f>SUM(F460:F462)</f>
        <v>0</v>
      </c>
    </row>
    <row r="464" spans="1:6" s="854" customFormat="1" ht="11.25">
      <c r="A464" s="1110"/>
      <c r="B464" s="1111"/>
      <c r="C464" s="1112"/>
      <c r="D464" s="1112"/>
      <c r="E464" s="1144"/>
      <c r="F464" s="1181"/>
    </row>
    <row r="465" spans="1:6" s="854" customFormat="1" ht="16.5" thickBot="1">
      <c r="A465" s="1110"/>
      <c r="B465" s="1240" t="s">
        <v>259</v>
      </c>
      <c r="C465" s="1292" t="s">
        <v>20</v>
      </c>
      <c r="D465" s="1292" t="s">
        <v>1</v>
      </c>
      <c r="E465" s="1293" t="s">
        <v>2</v>
      </c>
      <c r="F465" s="1294" t="s">
        <v>3</v>
      </c>
    </row>
    <row r="466" spans="1:6" s="854" customFormat="1" ht="22.5">
      <c r="A466" s="1340" t="s">
        <v>580</v>
      </c>
      <c r="B466" s="1172" t="str">
        <f>VLOOKUP(A466,ANA!A1688:B1926,2,FALSE)</f>
        <v xml:space="preserve">SUMINISTRO E INSTALACION EQUIPO CENTRAL MEDICA DE VACIO DUPLEX CON TABLERO ESTANDAR Y TANQUE HORIZONTAL DE ACUERDO A DISEÑOS </v>
      </c>
      <c r="C466" s="1307" t="s">
        <v>4</v>
      </c>
      <c r="D466" s="1415">
        <f>+'[12]GASES 07.07'!$F$22</f>
        <v>1</v>
      </c>
      <c r="E466" s="1249"/>
      <c r="F466" s="1250">
        <f>(D466*E466)</f>
        <v>0</v>
      </c>
    </row>
    <row r="467" spans="1:6" s="854" customFormat="1" ht="25.15" customHeight="1" thickBot="1">
      <c r="A467" s="1341" t="s">
        <v>581</v>
      </c>
      <c r="B467" s="1313" t="str">
        <f>VLOOKUP(A467,ANA!A1689:B1927,2,FALSE)</f>
        <v xml:space="preserve"> SUMINISTRO E INSTALACION EQUIPO COMPRESOR DE AIRE PARA ODONTOLOGIA DE 3 HP DE 108 LTS</v>
      </c>
      <c r="C467" s="1308" t="s">
        <v>4</v>
      </c>
      <c r="D467" s="1417">
        <f>+'[12]GASES 07.07'!$F$48</f>
        <v>1</v>
      </c>
      <c r="E467" s="1420"/>
      <c r="F467" s="1421">
        <f>(D467*E467)</f>
        <v>0</v>
      </c>
    </row>
    <row r="468" spans="1:6" s="854" customFormat="1" ht="21.95" customHeight="1" thickBot="1">
      <c r="A468" s="1110"/>
      <c r="B468" s="1111"/>
      <c r="C468" s="1112"/>
      <c r="D468" s="1112"/>
      <c r="E468" s="1144"/>
      <c r="F468" s="1180">
        <f>SUM(F466:F467)</f>
        <v>0</v>
      </c>
    </row>
    <row r="469" spans="1:6" s="854" customFormat="1" ht="12.75" customHeight="1" thickBot="1">
      <c r="A469" s="1198"/>
      <c r="B469" s="1111"/>
      <c r="C469" s="1112"/>
      <c r="D469" s="1112"/>
      <c r="E469" s="1144"/>
      <c r="F469" s="1220"/>
    </row>
    <row r="470" spans="1:6" ht="17.25" customHeight="1" thickBot="1">
      <c r="A470" s="1422"/>
      <c r="B470" s="1423" t="s">
        <v>840</v>
      </c>
      <c r="C470" s="1423"/>
      <c r="D470" s="1423"/>
      <c r="E470" s="1424"/>
      <c r="F470" s="1216">
        <f>SUM(F468+F463+F457+F451+F446+F441+F433)</f>
        <v>0</v>
      </c>
    </row>
    <row r="471" spans="1:6" ht="12" thickBot="1">
      <c r="A471" s="847"/>
      <c r="F471" s="848"/>
    </row>
    <row r="472" spans="1:6" ht="21.95" customHeight="1" thickBot="1">
      <c r="A472" s="1042"/>
      <c r="B472" s="1043" t="s">
        <v>55</v>
      </c>
      <c r="C472" s="1044"/>
      <c r="D472" s="1044"/>
      <c r="E472" s="1138"/>
      <c r="F472" s="1045"/>
    </row>
    <row r="473" spans="1:6" ht="12" thickBot="1">
      <c r="A473" s="847"/>
      <c r="B473" s="850" t="s">
        <v>56</v>
      </c>
      <c r="C473" s="851" t="s">
        <v>20</v>
      </c>
      <c r="D473" s="852" t="s">
        <v>1</v>
      </c>
      <c r="E473" s="1139" t="s">
        <v>2</v>
      </c>
      <c r="F473" s="853" t="s">
        <v>3</v>
      </c>
    </row>
    <row r="474" spans="1:6" ht="15" customHeight="1">
      <c r="A474" s="1321" t="s">
        <v>80</v>
      </c>
      <c r="B474" s="1172" t="str">
        <f>VLOOKUP(A474,ANA!$A$6:$B$2048,2,FALSE)</f>
        <v xml:space="preserve"> MURO EN SOGA LADRILLO COMUN </v>
      </c>
      <c r="C474" s="1432" t="s">
        <v>5</v>
      </c>
      <c r="D474" s="1425">
        <f>+'[6]MAMPOSTERIA 8,1'!$F$106</f>
        <v>2415.2530929999998</v>
      </c>
      <c r="E474" s="1153"/>
      <c r="F474" s="1154">
        <f>(D474*E474)</f>
        <v>0</v>
      </c>
    </row>
    <row r="475" spans="1:6" ht="15" customHeight="1" thickBot="1">
      <c r="A475" s="1323" t="s">
        <v>81</v>
      </c>
      <c r="B475" s="1313" t="str">
        <f>VLOOKUP(A475,ANA!$A$6:$B$2048,2,FALSE)</f>
        <v xml:space="preserve"> MURO EN SUPERBOARD 10 MM DOS CARAS NO INCLUYE PINTURA</v>
      </c>
      <c r="C475" s="1433" t="s">
        <v>5</v>
      </c>
      <c r="D475" s="1431">
        <f>+'[6]MAMPOSTERIA 8,1'!$F$203</f>
        <v>1609.7200000000005</v>
      </c>
      <c r="E475" s="1314"/>
      <c r="F475" s="1315">
        <f>(D475*E475)</f>
        <v>0</v>
      </c>
    </row>
    <row r="476" spans="1:6" ht="16.5" customHeight="1" thickBot="1">
      <c r="A476" s="1155"/>
      <c r="B476" s="1156"/>
      <c r="C476" s="1157"/>
      <c r="D476" s="1157"/>
      <c r="E476" s="1150"/>
      <c r="F476" s="1158">
        <f>SUM(F474:F475)</f>
        <v>0</v>
      </c>
    </row>
    <row r="477" spans="1:6" ht="11.25" customHeight="1">
      <c r="A477" s="1155"/>
      <c r="B477" s="1156"/>
      <c r="C477" s="1157"/>
      <c r="D477" s="1157"/>
      <c r="E477" s="1150"/>
      <c r="F477" s="1159"/>
    </row>
    <row r="478" spans="1:6" ht="12" thickBot="1">
      <c r="A478" s="1155"/>
      <c r="B478" s="1160" t="s">
        <v>57</v>
      </c>
      <c r="C478" s="1261" t="s">
        <v>20</v>
      </c>
      <c r="D478" s="1261" t="s">
        <v>1</v>
      </c>
      <c r="E478" s="1262" t="s">
        <v>2</v>
      </c>
      <c r="F478" s="1263" t="s">
        <v>3</v>
      </c>
    </row>
    <row r="479" spans="1:6" ht="21.95" customHeight="1" thickBot="1">
      <c r="A479" s="1436" t="s">
        <v>83</v>
      </c>
      <c r="B479" s="1339" t="str">
        <f>VLOOKUP(A479,ANA!$A$6:$B$2048,2,FALSE)</f>
        <v>RECUBRIMIENTO EN PLOMO PARA CUARTO DE RX ODONTOLOGICO SEGÚN ESPECIFICACIONES</v>
      </c>
      <c r="C479" s="1437" t="s">
        <v>5</v>
      </c>
      <c r="D479" s="1434">
        <f>+'[6]MAMPOSTERIA 8,2'!$G$16</f>
        <v>18.266500000000001</v>
      </c>
      <c r="E479" s="1429"/>
      <c r="F479" s="1430">
        <f>(D479*E479)</f>
        <v>0</v>
      </c>
    </row>
    <row r="480" spans="1:6" ht="21.95" customHeight="1" thickBot="1">
      <c r="A480" s="1155"/>
      <c r="B480" s="1156"/>
      <c r="C480" s="1157"/>
      <c r="D480" s="1157"/>
      <c r="E480" s="1150"/>
      <c r="F480" s="1438">
        <f>SUM(F479)</f>
        <v>0</v>
      </c>
    </row>
    <row r="481" spans="1:6" ht="16.5" customHeight="1" thickBot="1">
      <c r="A481" s="1155"/>
      <c r="B481" s="1156"/>
      <c r="C481" s="1157"/>
      <c r="D481" s="1157"/>
      <c r="E481" s="1150"/>
      <c r="F481" s="1171"/>
    </row>
    <row r="482" spans="1:6" ht="18" customHeight="1" thickBot="1">
      <c r="A482" s="1042"/>
      <c r="B482" s="1561" t="s">
        <v>841</v>
      </c>
      <c r="C482" s="1561"/>
      <c r="D482" s="1561"/>
      <c r="E482" s="1562"/>
      <c r="F482" s="1225">
        <f>SUM(F480+F476)</f>
        <v>0</v>
      </c>
    </row>
    <row r="483" spans="1:6" ht="12" thickBot="1">
      <c r="A483" s="847"/>
      <c r="D483" s="856"/>
      <c r="E483" s="1140"/>
      <c r="F483" s="867"/>
    </row>
    <row r="484" spans="1:6" ht="18.75" thickBot="1">
      <c r="A484" s="1042"/>
      <c r="B484" s="1043" t="s">
        <v>426</v>
      </c>
      <c r="C484" s="1044"/>
      <c r="D484" s="1044"/>
      <c r="E484" s="1138"/>
      <c r="F484" s="1045"/>
    </row>
    <row r="485" spans="1:6" ht="12" thickBot="1">
      <c r="A485" s="1155"/>
      <c r="B485" s="1160" t="s">
        <v>126</v>
      </c>
      <c r="C485" s="1261" t="s">
        <v>20</v>
      </c>
      <c r="D485" s="1261" t="s">
        <v>1</v>
      </c>
      <c r="E485" s="1262" t="s">
        <v>2</v>
      </c>
      <c r="F485" s="1263" t="s">
        <v>3</v>
      </c>
    </row>
    <row r="486" spans="1:6" ht="11.25">
      <c r="A486" s="1321" t="s">
        <v>86</v>
      </c>
      <c r="B486" s="1172" t="str">
        <f>VLOOKUP(A486,ANA!A1703:B1929,2,FALSE)</f>
        <v xml:space="preserve"> PAÑETE INTERIOR MORTERO 1:4 INCLUYE FILOS Y DILATACIONES</v>
      </c>
      <c r="C486" s="1307" t="s">
        <v>5</v>
      </c>
      <c r="D486" s="1441">
        <f>+'[6]PAÑETES 9.1'!$F$105</f>
        <v>3664.8073201999991</v>
      </c>
      <c r="E486" s="1249"/>
      <c r="F486" s="1250">
        <f>(D486*E486)</f>
        <v>0</v>
      </c>
    </row>
    <row r="487" spans="1:6" s="854" customFormat="1" ht="23.25" thickBot="1">
      <c r="A487" s="1323" t="s">
        <v>286</v>
      </c>
      <c r="B487" s="1313" t="str">
        <f>VLOOKUP(A487,ANA!A1704:B1929,2,FALSE)</f>
        <v xml:space="preserve"> PAÑETE IMPERMEABILIZADO MORTERO 1:4 PARA FACHADA Y ZONAS HUMEDAS, INCLUYE FILOS Y DILATACIONES</v>
      </c>
      <c r="C487" s="1308" t="s">
        <v>5</v>
      </c>
      <c r="D487" s="1442">
        <f>+'[6]PAÑETES 9.1'!$F$181</f>
        <v>1117.2902219999996</v>
      </c>
      <c r="E487" s="1420"/>
      <c r="F487" s="1421">
        <f>(D487*E487)</f>
        <v>0</v>
      </c>
    </row>
    <row r="488" spans="1:6" ht="15.75" customHeight="1" thickBot="1">
      <c r="A488" s="1155"/>
      <c r="B488" s="1156"/>
      <c r="C488" s="1157"/>
      <c r="D488" s="1157"/>
      <c r="E488" s="1150"/>
      <c r="F488" s="1158">
        <f>SUM(F486:F487)</f>
        <v>0</v>
      </c>
    </row>
    <row r="489" spans="1:6" ht="15.75" customHeight="1">
      <c r="A489" s="1155"/>
      <c r="B489" s="1156"/>
      <c r="C489" s="1157"/>
      <c r="D489" s="1157"/>
      <c r="E489" s="1150"/>
      <c r="F489" s="1171"/>
    </row>
    <row r="490" spans="1:6" s="854" customFormat="1" ht="12" thickBot="1">
      <c r="A490" s="1155"/>
      <c r="B490" s="1160" t="s">
        <v>335</v>
      </c>
      <c r="C490" s="1261" t="s">
        <v>20</v>
      </c>
      <c r="D490" s="1261" t="s">
        <v>1</v>
      </c>
      <c r="E490" s="1262" t="s">
        <v>2</v>
      </c>
      <c r="F490" s="1263" t="s">
        <v>3</v>
      </c>
    </row>
    <row r="491" spans="1:6" s="854" customFormat="1" ht="11.25">
      <c r="A491" s="1340" t="s">
        <v>87</v>
      </c>
      <c r="B491" s="1172" t="str">
        <f>VLOOKUP(A491,ANA!A1930:B2003,2,FALSE)</f>
        <v xml:space="preserve">ESTUCO LISO PARA INTERIORES Y EXTERIORES (INCLUYE FILOS Y DILATACIONES) </v>
      </c>
      <c r="C491" s="1307" t="s">
        <v>5</v>
      </c>
      <c r="D491" s="1439">
        <f>+'[6]PINTURAS 9.2'!$G$110</f>
        <v>5591.4</v>
      </c>
      <c r="E491" s="1224"/>
      <c r="F491" s="1206">
        <f t="shared" ref="F491:F496" si="4">(D491*E491)</f>
        <v>0</v>
      </c>
    </row>
    <row r="492" spans="1:6" s="854" customFormat="1" ht="22.5">
      <c r="A492" s="1194" t="s">
        <v>709</v>
      </c>
      <c r="B492" s="1251" t="str">
        <f>VLOOKUP(A492,ANA!A1931:B2447,2,FALSE)</f>
        <v xml:space="preserve">PINTURA PARA MUROS INTERIORES EN VINILO TIPO 1 LAVABLE, TRES MANOS (INCLUYE FILOS Y DILATACIONES) </v>
      </c>
      <c r="C492" s="1306" t="s">
        <v>5</v>
      </c>
      <c r="D492" s="1443">
        <f>+'[6]PINTURAS 9.2'!$G$215</f>
        <v>4518.0586919999987</v>
      </c>
      <c r="E492" s="1356"/>
      <c r="F492" s="1334">
        <f t="shared" si="4"/>
        <v>0</v>
      </c>
    </row>
    <row r="493" spans="1:6" s="854" customFormat="1" ht="22.5">
      <c r="A493" s="1194" t="s">
        <v>718</v>
      </c>
      <c r="B493" s="1251" t="str">
        <f>VLOOKUP(A493,ANA!A1932:B2447,2,FALSE)</f>
        <v>PINTURA ALTA ASEPSIA COLOR BLANCO 3 MANOS PARA LABORATORIO, ODONTOLOGIA Y ESTERILIZACION</v>
      </c>
      <c r="C493" s="1306" t="s">
        <v>5</v>
      </c>
      <c r="D493" s="1443">
        <f>+'[6]PINTURAS 9.2'!$G$243</f>
        <v>600.20000000000005</v>
      </c>
      <c r="E493" s="1356"/>
      <c r="F493" s="1334">
        <f t="shared" si="4"/>
        <v>0</v>
      </c>
    </row>
    <row r="494" spans="1:6" s="854" customFormat="1" ht="22.5">
      <c r="A494" s="1194" t="s">
        <v>710</v>
      </c>
      <c r="B494" s="1251" t="str">
        <f>VLOOKUP(A494,ANA!A1933:B2447,2,FALSE)</f>
        <v>PINTURA ALTA ASEPSIA PARA CIELOS RASOS:  LABORATORIO, ODONTOLOGIA Y ESTERILIZACION</v>
      </c>
      <c r="C494" s="1306" t="s">
        <v>5</v>
      </c>
      <c r="D494" s="1445">
        <f>+'[6]CIELOS RASOS 11.1'!$G$55</f>
        <v>185.69979999999995</v>
      </c>
      <c r="E494" s="1356"/>
      <c r="F494" s="1334">
        <f t="shared" si="4"/>
        <v>0</v>
      </c>
    </row>
    <row r="495" spans="1:6" s="854" customFormat="1" ht="11.25">
      <c r="A495" s="1194" t="s">
        <v>582</v>
      </c>
      <c r="B495" s="1251" t="str">
        <f>VLOOKUP(A495,ANA!A1934:B2447,2,FALSE)</f>
        <v xml:space="preserve"> VINILO TIPO 1 PARA CIELO RASO TRES MANOS</v>
      </c>
      <c r="C495" s="1306" t="s">
        <v>5</v>
      </c>
      <c r="D495" s="1445">
        <f>+'[6]CIELOS RASOS 11.1'!$G$89</f>
        <v>523.29529999999988</v>
      </c>
      <c r="E495" s="1356"/>
      <c r="F495" s="1334">
        <f t="shared" si="4"/>
        <v>0</v>
      </c>
    </row>
    <row r="496" spans="1:6" ht="22.5">
      <c r="A496" s="1194" t="s">
        <v>583</v>
      </c>
      <c r="B496" s="1251" t="str">
        <f>VLOOKUP(A496,ANA!A1935:B2447,2,FALSE)</f>
        <v>PINTURA VINILO TIPO 1 LAVABLE INCLUYE IMAGEN CORPORATIVA DE LA ENTIDAD (COLORES Y DISEÑO A DEFINIR POR LA ENTIDAD)</v>
      </c>
      <c r="C496" s="1306" t="s">
        <v>145</v>
      </c>
      <c r="D496" s="1282">
        <f>+'[6]PINTURAS 9.2'!$G$369</f>
        <v>367.25</v>
      </c>
      <c r="E496" s="1356"/>
      <c r="F496" s="1334">
        <f t="shared" si="4"/>
        <v>0</v>
      </c>
    </row>
    <row r="497" spans="1:6" s="854" customFormat="1" ht="17.25" customHeight="1">
      <c r="A497" s="1194" t="s">
        <v>584</v>
      </c>
      <c r="B497" s="1251" t="str">
        <f>VLOOKUP(A497,ANA!A1936:B2447,2,FALSE)</f>
        <v>PINTURA TRAFICO PARA NUMERACION PARQUEADEROS</v>
      </c>
      <c r="C497" s="1306" t="s">
        <v>4</v>
      </c>
      <c r="D497" s="1282">
        <f>+'[6]PINTURAS 9.2'!$G$388</f>
        <v>46</v>
      </c>
      <c r="E497" s="1356"/>
      <c r="F497" s="1334">
        <f t="shared" ref="F497" si="5">(D497*E497)</f>
        <v>0</v>
      </c>
    </row>
    <row r="498" spans="1:6" s="854" customFormat="1" ht="24.75" customHeight="1">
      <c r="A498" s="1194" t="s">
        <v>711</v>
      </c>
      <c r="B498" s="1251" t="str">
        <f>VLOOKUP(A498,ANA!A1937:B2447,2,FALSE)</f>
        <v>PINTURA TRAFICO PARA DEMARCACION PARQUEADEROS PARA LINEA DE PISO Y COLUMNAS</v>
      </c>
      <c r="C498" s="1306" t="s">
        <v>7</v>
      </c>
      <c r="D498" s="1444">
        <f>+'[6]PINTURAS 9.2'!$G$407</f>
        <v>378.05</v>
      </c>
      <c r="E498" s="1356"/>
      <c r="F498" s="1334">
        <f>+D498*E498</f>
        <v>0</v>
      </c>
    </row>
    <row r="499" spans="1:6" ht="23.25" thickBot="1">
      <c r="A499" s="1341" t="s">
        <v>712</v>
      </c>
      <c r="B499" s="1313" t="str">
        <f>VLOOKUP(A499,ANA!A1939:B2447,2,FALSE)</f>
        <v xml:space="preserve">PINTURA PARA MUROS EXTERIORES EN VINILO DE ALTA RESISTENCIA PARA EXTERIOR, TRES MANOS (INCLUYE FILOS Y DILATACIONES) </v>
      </c>
      <c r="C499" s="1308" t="s">
        <v>145</v>
      </c>
      <c r="D499" s="1295">
        <f>+'[6]PINTURAS 9.2'!$G$428</f>
        <v>413.32</v>
      </c>
      <c r="E499" s="1357"/>
      <c r="F499" s="1337">
        <f t="shared" ref="F499" si="6">(D499*E499)</f>
        <v>0</v>
      </c>
    </row>
    <row r="500" spans="1:6" ht="21.95" customHeight="1" thickBot="1">
      <c r="A500" s="1155"/>
      <c r="B500" s="1156"/>
      <c r="C500" s="1157"/>
      <c r="D500" s="1157"/>
      <c r="E500" s="1150"/>
      <c r="F500" s="1158">
        <f>SUM(F491:F499)</f>
        <v>0</v>
      </c>
    </row>
    <row r="501" spans="1:6" ht="21.95" customHeight="1" thickBot="1">
      <c r="A501" s="1155"/>
      <c r="B501" s="1156"/>
      <c r="C501" s="1157"/>
      <c r="D501" s="1157"/>
      <c r="E501" s="1150"/>
      <c r="F501" s="1446"/>
    </row>
    <row r="502" spans="1:6" ht="15.75" customHeight="1" thickBot="1">
      <c r="A502" s="1042"/>
      <c r="B502" s="1561" t="s">
        <v>842</v>
      </c>
      <c r="C502" s="1561"/>
      <c r="D502" s="1561"/>
      <c r="E502" s="1562"/>
      <c r="F502" s="1225">
        <f>SUM(F500+F488)</f>
        <v>0</v>
      </c>
    </row>
    <row r="503" spans="1:6" ht="12" thickBot="1">
      <c r="A503" s="847"/>
      <c r="D503" s="856"/>
      <c r="E503" s="1140"/>
      <c r="F503" s="867"/>
    </row>
    <row r="504" spans="1:6" ht="18.75" thickBot="1">
      <c r="A504" s="1042"/>
      <c r="B504" s="1043" t="s">
        <v>413</v>
      </c>
      <c r="C504" s="1044"/>
      <c r="D504" s="1044"/>
      <c r="E504" s="1138"/>
      <c r="F504" s="1045"/>
    </row>
    <row r="505" spans="1:6" ht="12.75" customHeight="1" thickBot="1">
      <c r="A505" s="1155"/>
      <c r="B505" s="1160" t="s">
        <v>72</v>
      </c>
      <c r="C505" s="1261" t="s">
        <v>20</v>
      </c>
      <c r="D505" s="1261" t="s">
        <v>1</v>
      </c>
      <c r="E505" s="1262" t="s">
        <v>2</v>
      </c>
      <c r="F505" s="1263" t="s">
        <v>3</v>
      </c>
    </row>
    <row r="506" spans="1:6" ht="12.75" customHeight="1">
      <c r="A506" s="1455" t="s">
        <v>91</v>
      </c>
      <c r="B506" s="1172" t="str">
        <f>VLOOKUP(A506,ANA!$A$6:$B$2048,2,FALSE)</f>
        <v xml:space="preserve"> AFINADO DE PISOS EN MORTERO 1:4</v>
      </c>
      <c r="C506" s="1298" t="s">
        <v>5</v>
      </c>
      <c r="D506" s="1213">
        <f>+'[6]PISOS 10,1'!$G$28</f>
        <v>2102.3955000000001</v>
      </c>
      <c r="E506" s="1224"/>
      <c r="F506" s="1206">
        <f>(D506*E506)</f>
        <v>0</v>
      </c>
    </row>
    <row r="507" spans="1:6" ht="12.75" customHeight="1" thickBot="1">
      <c r="A507" s="1456" t="s">
        <v>92</v>
      </c>
      <c r="B507" s="1313" t="str">
        <f>VLOOKUP(A507,ANA!$A$6:$B$2048,2,FALSE)</f>
        <v xml:space="preserve"> POYOS EN CONCRETO DE 2500 PSI</v>
      </c>
      <c r="C507" s="1300" t="s">
        <v>7</v>
      </c>
      <c r="D507" s="1335">
        <f>+'[6]PISOS 10,1'!$F$67</f>
        <v>60.780000000000008</v>
      </c>
      <c r="E507" s="1357"/>
      <c r="F507" s="1337">
        <f>(D507*E507)</f>
        <v>0</v>
      </c>
    </row>
    <row r="508" spans="1:6" ht="21.75" customHeight="1" thickBot="1">
      <c r="A508" s="1155"/>
      <c r="B508" s="1156"/>
      <c r="C508" s="1157"/>
      <c r="D508" s="1447"/>
      <c r="E508" s="1448"/>
      <c r="F508" s="1158">
        <f>SUM(F506:F507)</f>
        <v>0</v>
      </c>
    </row>
    <row r="509" spans="1:6" ht="11.25">
      <c r="A509" s="1155"/>
      <c r="B509" s="1156"/>
      <c r="C509" s="1157"/>
      <c r="D509" s="1157"/>
      <c r="E509" s="1150"/>
      <c r="F509" s="1159"/>
    </row>
    <row r="510" spans="1:6" s="854" customFormat="1" ht="12" thickBot="1">
      <c r="A510" s="1155"/>
      <c r="B510" s="1160" t="s">
        <v>290</v>
      </c>
      <c r="C510" s="1161" t="s">
        <v>20</v>
      </c>
      <c r="D510" s="1426" t="s">
        <v>1</v>
      </c>
      <c r="E510" s="1262" t="s">
        <v>2</v>
      </c>
      <c r="F510" s="1428" t="s">
        <v>3</v>
      </c>
    </row>
    <row r="511" spans="1:6" s="854" customFormat="1" ht="22.5">
      <c r="A511" s="1194" t="s">
        <v>94</v>
      </c>
      <c r="B511" s="1163" t="str">
        <f>VLOOKUP(A511,ANA!$A$6:$B$2048,2,FALSE)</f>
        <v xml:space="preserve">ESMALTADO DE PISO CON DILATACIONES EN ALUMINIO PARA CUARTO DE BOMBAS, BOMBA DE VACIO, MANIFOILD, DEPOSITO Y CUARTOS ELECTRICOS </v>
      </c>
      <c r="C511" s="1307" t="s">
        <v>5</v>
      </c>
      <c r="D511" s="1204">
        <f>+'[6]PISOS 10,2'!$G$20</f>
        <v>287.04999999999995</v>
      </c>
      <c r="E511" s="1222"/>
      <c r="F511" s="1206">
        <f t="shared" ref="F511:F516" si="7">(D511*E511)</f>
        <v>0</v>
      </c>
    </row>
    <row r="512" spans="1:6" s="854" customFormat="1" ht="22.5">
      <c r="A512" s="1194" t="s">
        <v>719</v>
      </c>
      <c r="B512" s="1164" t="str">
        <f>VLOOKUP(A512,ANA!$A$6:$B$2048,2,FALSE)</f>
        <v>SUMINISTRO E INSTALACION DE GRANITO PULIDO BLANCO CON DILATACION EN BRONCE PARA EL AREA DE LABORATORIO Y ODONTOLOGIA</v>
      </c>
      <c r="C512" s="1458" t="s">
        <v>5</v>
      </c>
      <c r="D512" s="1440">
        <f>+'[6]PISOS 10,2'!$G$39</f>
        <v>226.4391</v>
      </c>
      <c r="E512" s="1142"/>
      <c r="F512" s="1105">
        <f t="shared" si="7"/>
        <v>0</v>
      </c>
    </row>
    <row r="513" spans="1:7" s="854" customFormat="1" ht="33.75">
      <c r="A513" s="1194" t="s">
        <v>95</v>
      </c>
      <c r="B513" s="1164" t="str">
        <f>VLOOKUP(A513,ANA!$A$6:$B$2048,2,FALSE)</f>
        <v>SUMINISTRO E INSTALACIÓN DE CERÁMICA TRAFICO PESADO DE 0,60 M X 0,60 M, ANTIDESLIZANTE COLORES BEIGE, CHOCOLATE Y  GRIS SEGÚN DISEÑO, INCLUYE EMBOQUILLADO</v>
      </c>
      <c r="C513" s="1458" t="s">
        <v>5</v>
      </c>
      <c r="D513" s="1173">
        <f>+'[6]PISOS 10,2'!$G$97</f>
        <v>1786.5303000000001</v>
      </c>
      <c r="E513" s="1142"/>
      <c r="F513" s="1105">
        <f t="shared" si="7"/>
        <v>0</v>
      </c>
    </row>
    <row r="514" spans="1:7" s="854" customFormat="1" ht="22.5">
      <c r="A514" s="1194" t="s">
        <v>96</v>
      </c>
      <c r="B514" s="1164" t="str">
        <f>+ANA!B2049</f>
        <v xml:space="preserve"> SUMINISTRO E INSTALACIÓN DE GUARDA ESCOBA  EN CERÁMICA 0,10 M  COLORES BEIGE, CHOCOLATE Y GRIS SEGÚN DISEÑO, INCLUYE EMBOQUILLADO</v>
      </c>
      <c r="C514" s="1458" t="s">
        <v>7</v>
      </c>
      <c r="D514" s="1173">
        <f>+'[6]PISOS 10,2'!$G$157</f>
        <v>1368.0979</v>
      </c>
      <c r="E514" s="1142"/>
      <c r="F514" s="1105">
        <f t="shared" si="7"/>
        <v>0</v>
      </c>
    </row>
    <row r="515" spans="1:7" s="854" customFormat="1" ht="30" customHeight="1">
      <c r="A515" s="1194" t="s">
        <v>97</v>
      </c>
      <c r="B515" s="1164" t="str">
        <f>+ANA!B2057</f>
        <v xml:space="preserve"> MEDIA CAÑA EN GRANITO PULIDO  0,10 M X 0,10 M PARA AREAS DE LABORATORIO, VACUNACIÓN, ODONTOLOGIA Y ESTERILIZACIÓN</v>
      </c>
      <c r="C515" s="1458" t="s">
        <v>7</v>
      </c>
      <c r="D515" s="1173">
        <f>+'[6]PISOS 10,2'!$G$189</f>
        <v>180.05779999999999</v>
      </c>
      <c r="E515" s="1142"/>
      <c r="F515" s="1105">
        <f t="shared" si="7"/>
        <v>0</v>
      </c>
    </row>
    <row r="516" spans="1:7" s="854" customFormat="1" ht="24.75" customHeight="1">
      <c r="A516" s="1194" t="s">
        <v>98</v>
      </c>
      <c r="B516" s="1164" t="str">
        <f>+ANA!B2066</f>
        <v>SUMINISTRO E INSTALACION EN GRANITO PULIDO BLANCO PARA GRADAS HUELLA 0,27 M Y CONTRA HUELLA 0,17 M, INCLUYE DILATACION Y BARREDERA</v>
      </c>
      <c r="C516" s="1458" t="s">
        <v>146</v>
      </c>
      <c r="D516" s="1173">
        <f>+'[6]PISOS 10,2'!$G$207</f>
        <v>104.4</v>
      </c>
      <c r="E516" s="1449"/>
      <c r="F516" s="1105">
        <f t="shared" si="7"/>
        <v>0</v>
      </c>
    </row>
    <row r="517" spans="1:7" s="854" customFormat="1" ht="26.25" customHeight="1">
      <c r="A517" s="1194" t="s">
        <v>99</v>
      </c>
      <c r="B517" s="1164" t="str">
        <f>+ANA!B2076</f>
        <v xml:space="preserve"> SUMINISTRO E INSTALACION DE ENCHAPE PARA BAÑO EN CERAMICA ANTIDESLIZANTE BLANCO DE 0,30 M X 0,30 M INCLUYE EMBOQUILLADOR</v>
      </c>
      <c r="C517" s="1458" t="s">
        <v>5</v>
      </c>
      <c r="D517" s="1450">
        <f>+'[6]PISOS 10,2'!$G$268</f>
        <v>188.50609999999995</v>
      </c>
      <c r="E517" s="1215"/>
      <c r="F517" s="1105">
        <f>(D517*E517)</f>
        <v>0</v>
      </c>
    </row>
    <row r="518" spans="1:7" ht="22.5">
      <c r="A518" s="1194" t="s">
        <v>100</v>
      </c>
      <c r="B518" s="1164" t="str">
        <f>+ANA!B2084</f>
        <v xml:space="preserve"> SUMINISTRO E INSTALACION DE ENCHAPE PARA MURO EN CERAMICA BLANCA  DE 0,30 M X 0,60 M  PARA BAÑOS H: 1,8 M</v>
      </c>
      <c r="C518" s="1458" t="s">
        <v>145</v>
      </c>
      <c r="D518" s="1173">
        <f>+'[6]PISOS 10,2'!$G$331</f>
        <v>703.97022200000015</v>
      </c>
      <c r="E518" s="1142"/>
      <c r="F518" s="1105">
        <f t="shared" ref="F518" si="8">(D518*E518)</f>
        <v>0</v>
      </c>
    </row>
    <row r="519" spans="1:7" ht="21" customHeight="1">
      <c r="A519" s="1194" t="s">
        <v>101</v>
      </c>
      <c r="B519" s="1545" t="str">
        <f>+ANA!B2092</f>
        <v>SUMINISTRO E INSTALACION DE MEDIACAÑA EN PVC  9 CM PARA JUNTAS CIELO RASO-MURO Y MURO-MURO</v>
      </c>
      <c r="C519" s="1459" t="s">
        <v>146</v>
      </c>
      <c r="D519" s="1451">
        <f>+'[6]PISOS 10,2'!$F$351</f>
        <v>291.68920000000003</v>
      </c>
      <c r="E519" s="1452"/>
      <c r="F519" s="1453">
        <f>+D519*E519</f>
        <v>0</v>
      </c>
    </row>
    <row r="520" spans="1:7" ht="12.75" customHeight="1" thickBot="1">
      <c r="A520" s="1194" t="s">
        <v>717</v>
      </c>
      <c r="B520" s="1454" t="str">
        <f>+ANA!B2100</f>
        <v>SUMINISTRO E INSTALACION GRANITO LAVADO PARA ACCESO PRINCIPAL</v>
      </c>
      <c r="C520" s="1460" t="s">
        <v>145</v>
      </c>
      <c r="D520" s="1174">
        <f>+'[6]PISOS 10,2'!$G$369</f>
        <v>35.799999999999997</v>
      </c>
      <c r="E520" s="1223"/>
      <c r="F520" s="1109">
        <f>(D520*E520)</f>
        <v>0</v>
      </c>
    </row>
    <row r="521" spans="1:7" ht="21.95" customHeight="1" thickBot="1">
      <c r="A521" s="1155"/>
      <c r="B521" s="1156"/>
      <c r="C521" s="1157"/>
      <c r="D521" s="1447"/>
      <c r="E521" s="1448"/>
      <c r="F521" s="1158">
        <f>SUM(F511:F520)</f>
        <v>0</v>
      </c>
    </row>
    <row r="522" spans="1:7" ht="21.95" customHeight="1" thickBot="1">
      <c r="A522" s="1155"/>
      <c r="B522" s="1156"/>
      <c r="C522" s="1157"/>
      <c r="D522" s="1447"/>
      <c r="E522" s="1448"/>
      <c r="F522" s="1446"/>
    </row>
    <row r="523" spans="1:7" ht="15" customHeight="1" thickBot="1">
      <c r="A523" s="1457"/>
      <c r="B523" s="1561" t="s">
        <v>843</v>
      </c>
      <c r="C523" s="1561"/>
      <c r="D523" s="1561"/>
      <c r="E523" s="1562"/>
      <c r="F523" s="1165">
        <f>SUM(F521+F508)</f>
        <v>0</v>
      </c>
    </row>
    <row r="524" spans="1:7" ht="12.75" customHeight="1" thickBot="1">
      <c r="A524" s="847"/>
      <c r="F524" s="848"/>
    </row>
    <row r="525" spans="1:7" ht="18.75" thickBot="1">
      <c r="A525" s="1042"/>
      <c r="B525" s="1043" t="s">
        <v>129</v>
      </c>
      <c r="C525" s="1044"/>
      <c r="D525" s="1044"/>
      <c r="E525" s="1138"/>
      <c r="F525" s="1045"/>
    </row>
    <row r="526" spans="1:7" s="854" customFormat="1" ht="12" thickBot="1">
      <c r="A526" s="1155"/>
      <c r="B526" s="1160" t="s">
        <v>130</v>
      </c>
      <c r="C526" s="1261" t="s">
        <v>20</v>
      </c>
      <c r="D526" s="1261" t="s">
        <v>1</v>
      </c>
      <c r="E526" s="1262" t="s">
        <v>2</v>
      </c>
      <c r="F526" s="1263" t="s">
        <v>3</v>
      </c>
    </row>
    <row r="527" spans="1:7" s="854" customFormat="1" ht="39.75" customHeight="1">
      <c r="A527" s="1321" t="s">
        <v>585</v>
      </c>
      <c r="B527" s="1251" t="str">
        <f>VLOOKUP(A527,ANA!A2112:B2162,2,FALSE)</f>
        <v>'CIELO RASO PLANO EN PANEL YESO DE 1/2"  RESISTENTE A LA HUMEDAD Y FUEGO INCLUYE ESTRUCTURA (ESTERILIZACION, ODONTOLOGIA  LABORATORIO, URGENCIAS, VACUNACIÓN Y ZONAS HUMEDAS)</v>
      </c>
      <c r="C527" s="1307" t="s">
        <v>5</v>
      </c>
      <c r="D527" s="1213">
        <f>+'[13]CIELOS RASOS 11.1'!$G$79</f>
        <v>708.99509999999975</v>
      </c>
      <c r="E527" s="1205"/>
      <c r="F527" s="1206">
        <f t="shared" ref="F527" si="9">(D527*E527)</f>
        <v>0</v>
      </c>
    </row>
    <row r="528" spans="1:7" s="854" customFormat="1" ht="22.5">
      <c r="A528" s="1167" t="s">
        <v>586</v>
      </c>
      <c r="B528" s="1251" t="str">
        <f>VLOOKUP(A528,ANA!A2113:B2163,2,FALSE)</f>
        <v>CIELO RASO PVC BLANCO MATE,  INCLUYE ESTRUCTURA Y REMATES (AREAS COMUNES, PASILLOS, CONSULTORIOS, CONSULTA EXTERNA Y AREAS NO ESTERILES)</v>
      </c>
      <c r="C528" s="1306" t="s">
        <v>145</v>
      </c>
      <c r="D528" s="1297">
        <f>+'[6]CIELOS RASOS 11.1'!$G$132</f>
        <v>1436.47</v>
      </c>
      <c r="E528" s="1333"/>
      <c r="F528" s="1334">
        <f>(D528*E528)</f>
        <v>0</v>
      </c>
      <c r="G528" s="1516"/>
    </row>
    <row r="529" spans="1:8" s="854" customFormat="1" ht="30.75" customHeight="1">
      <c r="A529" s="1167" t="s">
        <v>587</v>
      </c>
      <c r="B529" s="1533" t="str">
        <f>VLOOKUP(A529,ANA!A2114:B2163,2,FALSE)</f>
        <v xml:space="preserve"> ESCLUSAS CIELO RASO O TAPAS DE INSPECCION EN PVC Y/O PANEL YESO</v>
      </c>
      <c r="C529" s="1306" t="s">
        <v>144</v>
      </c>
      <c r="D529" s="1282">
        <f>+'[6]CIELOS RASOS 11.1'!$G$152</f>
        <v>40</v>
      </c>
      <c r="E529" s="1333"/>
      <c r="F529" s="1334">
        <f t="shared" ref="F529:F530" si="10">(D529*E529)</f>
        <v>0</v>
      </c>
    </row>
    <row r="530" spans="1:8" ht="18" customHeight="1" thickBot="1">
      <c r="A530" s="1167" t="s">
        <v>588</v>
      </c>
      <c r="B530" s="1533" t="str">
        <f>VLOOKUP(A530,ANA!A2115:B2163,2,FALSE)</f>
        <v>DILATACIONES EN Z O EN U PARA UNIONES MURO SECO - MURO LADRILLO / CONCRETO</v>
      </c>
      <c r="C530" s="1433" t="s">
        <v>146</v>
      </c>
      <c r="D530" s="1335">
        <f>+'[6]CIELOS RASOS 11.1'!$G$179</f>
        <v>200.13</v>
      </c>
      <c r="E530" s="1324"/>
      <c r="F530" s="1337">
        <f t="shared" si="10"/>
        <v>0</v>
      </c>
    </row>
    <row r="531" spans="1:8" ht="21.95" customHeight="1" thickBot="1">
      <c r="A531" s="1155"/>
      <c r="B531" s="1156"/>
      <c r="C531" s="1157"/>
      <c r="D531" s="1157"/>
      <c r="E531" s="1150"/>
      <c r="F531" s="1540">
        <f>SUM(F527:F530)</f>
        <v>0</v>
      </c>
      <c r="G531" s="1515"/>
      <c r="H531" s="1522"/>
    </row>
    <row r="532" spans="1:8" ht="21.95" customHeight="1" thickBot="1">
      <c r="A532" s="1155"/>
      <c r="B532" s="1156"/>
      <c r="C532" s="1157"/>
      <c r="D532" s="1157"/>
      <c r="E532" s="1150"/>
      <c r="F532" s="867"/>
      <c r="G532" s="1522"/>
    </row>
    <row r="533" spans="1:8" ht="15" customHeight="1" thickBot="1">
      <c r="A533" s="1457"/>
      <c r="B533" s="1561" t="s">
        <v>129</v>
      </c>
      <c r="C533" s="1561"/>
      <c r="D533" s="1561"/>
      <c r="E533" s="1562"/>
      <c r="F533" s="1225">
        <f>SUM(F531)</f>
        <v>0</v>
      </c>
    </row>
    <row r="534" spans="1:8" ht="12" thickBot="1">
      <c r="A534" s="847"/>
      <c r="F534" s="848"/>
    </row>
    <row r="535" spans="1:8" ht="18.75" thickBot="1">
      <c r="A535" s="1042"/>
      <c r="B535" s="1043" t="s">
        <v>78</v>
      </c>
      <c r="C535" s="1044"/>
      <c r="D535" s="1044"/>
      <c r="E535" s="1138"/>
      <c r="F535" s="1045"/>
    </row>
    <row r="536" spans="1:8" ht="12" thickBot="1">
      <c r="A536" s="1155"/>
      <c r="B536" s="1160" t="s">
        <v>79</v>
      </c>
      <c r="C536" s="1261" t="s">
        <v>20</v>
      </c>
      <c r="D536" s="1261" t="s">
        <v>1</v>
      </c>
      <c r="E536" s="1262" t="s">
        <v>2</v>
      </c>
      <c r="F536" s="1263" t="s">
        <v>3</v>
      </c>
    </row>
    <row r="537" spans="1:8" ht="11.25">
      <c r="A537" s="1463" t="s">
        <v>110</v>
      </c>
      <c r="B537" s="1172" t="str">
        <f>VLOOKUP(A537,ANA!A2167:B2203,2,FALSE)</f>
        <v xml:space="preserve"> AFINADO DE CUBIERTA EN MORTERO 1:4 PENDIENTADO, INCLUYE MEDIA CAÑA</v>
      </c>
      <c r="C537" s="1432" t="s">
        <v>5</v>
      </c>
      <c r="D537" s="1461">
        <f>+'[6]CUBIERTA E IMPERM 12.1'!$G$19</f>
        <v>1428.32</v>
      </c>
      <c r="E537" s="1205"/>
      <c r="F537" s="1206">
        <f>(D537*E537)</f>
        <v>0</v>
      </c>
    </row>
    <row r="538" spans="1:8" ht="24" customHeight="1" thickBot="1">
      <c r="A538" s="1464" t="s">
        <v>111</v>
      </c>
      <c r="B538" s="1313" t="str">
        <f>VLOOKUP(A538,ANA!A2168:B2204,2,FALSE)</f>
        <v xml:space="preserve"> IMPERMEABILIZACION DE CUBIERTA EN MANTO ASFÁLTICO, REFUERZO EN POLIETILENO, ACABADO EN FOIL DE ALUMINIO CAL.2,5 mm</v>
      </c>
      <c r="C538" s="1433" t="s">
        <v>5</v>
      </c>
      <c r="D538" s="1465">
        <f>+'[6]CUBIERTA E IMPERM 12.1'!$G$39</f>
        <v>1394.32</v>
      </c>
      <c r="E538" s="1336"/>
      <c r="F538" s="1337">
        <f>(D538*E538)</f>
        <v>0</v>
      </c>
    </row>
    <row r="539" spans="1:8" ht="18.75" customHeight="1" thickBot="1">
      <c r="A539" s="1155"/>
      <c r="B539" s="1156"/>
      <c r="C539" s="1157"/>
      <c r="D539" s="1157"/>
      <c r="E539" s="1150"/>
      <c r="F539" s="1158">
        <f>SUM(F537:F538)</f>
        <v>0</v>
      </c>
    </row>
    <row r="540" spans="1:8" ht="11.25">
      <c r="A540" s="1155"/>
      <c r="B540" s="1156"/>
      <c r="C540" s="1157"/>
      <c r="D540" s="1157"/>
      <c r="E540" s="1150"/>
      <c r="F540" s="1159"/>
    </row>
    <row r="541" spans="1:8" s="854" customFormat="1" ht="12" thickBot="1">
      <c r="A541" s="1155"/>
      <c r="B541" s="1160" t="s">
        <v>82</v>
      </c>
      <c r="C541" s="1261" t="s">
        <v>20</v>
      </c>
      <c r="D541" s="1261" t="s">
        <v>1</v>
      </c>
      <c r="E541" s="1262" t="s">
        <v>2</v>
      </c>
      <c r="F541" s="1263" t="s">
        <v>3</v>
      </c>
    </row>
    <row r="542" spans="1:8" ht="24" customHeight="1">
      <c r="A542" s="1340" t="s">
        <v>115</v>
      </c>
      <c r="B542" s="1172" t="str">
        <f>VLOOKUP(A542,ANA!A2172:B2208,2,FALSE)</f>
        <v xml:space="preserve"> CUBIERTA TIPO POLICARBONATO ALVEOLAR DE 8MM PARA MARQUESINAS Y VACIO PRINCIPAL INC. FLANCHES EN LÁMINA GALVANIZADA C-30</v>
      </c>
      <c r="C542" s="1307" t="s">
        <v>5</v>
      </c>
      <c r="D542" s="1213">
        <f>+'[6]CUBIERTA E IMPREM 12.2'!$G$18</f>
        <v>77.89</v>
      </c>
      <c r="E542" s="1535"/>
      <c r="F542" s="1536">
        <f>(D542*E542)</f>
        <v>0</v>
      </c>
    </row>
    <row r="543" spans="1:8" ht="23.25" thickBot="1">
      <c r="A543" s="1341" t="s">
        <v>116</v>
      </c>
      <c r="B543" s="1313" t="str">
        <f>VLOOKUP(A543,ANA!A2173:B2209,2,FALSE)</f>
        <v xml:space="preserve"> ESTRUCTURA METALICA DE CUBIERTA PERFIL RECTANGULAR DE 1/2" X 3" CALIBRE 18 (MARQUESINAS Y VACIO PRINCIPAL)</v>
      </c>
      <c r="C543" s="1308" t="s">
        <v>8</v>
      </c>
      <c r="D543" s="1335">
        <f>+'[6]CUBIERTA E IMPREM 12.2'!$G$37</f>
        <v>505.2</v>
      </c>
      <c r="E543" s="1537"/>
      <c r="F543" s="1538">
        <f>(D543*E543)</f>
        <v>0</v>
      </c>
    </row>
    <row r="544" spans="1:8" ht="21.95" customHeight="1" thickBot="1">
      <c r="A544" s="1373"/>
      <c r="B544" s="1156"/>
      <c r="C544" s="1157"/>
      <c r="D544" s="1157"/>
      <c r="E544" s="1539"/>
      <c r="F544" s="1540">
        <f>SUM(F542:F543)</f>
        <v>0</v>
      </c>
      <c r="G544" s="1515"/>
      <c r="H544" s="1522"/>
    </row>
    <row r="545" spans="1:7" ht="21.95" customHeight="1" thickBot="1">
      <c r="A545" s="1466"/>
      <c r="B545" s="1156"/>
      <c r="C545" s="1157"/>
      <c r="D545" s="1157"/>
      <c r="E545" s="1462"/>
      <c r="F545" s="1171"/>
      <c r="G545" s="1522"/>
    </row>
    <row r="546" spans="1:7" ht="17.25" customHeight="1" thickBot="1">
      <c r="A546" s="1042"/>
      <c r="B546" s="1561" t="s">
        <v>152</v>
      </c>
      <c r="C546" s="1561"/>
      <c r="D546" s="1561"/>
      <c r="E546" s="1562"/>
      <c r="F546" s="1225">
        <f>SUM(F544+F539)</f>
        <v>0</v>
      </c>
    </row>
    <row r="547" spans="1:7" ht="17.25" customHeight="1" thickBot="1">
      <c r="A547" s="847"/>
      <c r="F547" s="848"/>
    </row>
    <row r="548" spans="1:7" ht="18.75" thickBot="1">
      <c r="A548" s="1042"/>
      <c r="B548" s="1043" t="s">
        <v>84</v>
      </c>
      <c r="C548" s="1044"/>
      <c r="D548" s="1044"/>
      <c r="E548" s="1138"/>
      <c r="F548" s="1045"/>
    </row>
    <row r="549" spans="1:7" s="854" customFormat="1" ht="21.95" customHeight="1" thickBot="1">
      <c r="A549" s="1155"/>
      <c r="B549" s="1160" t="s">
        <v>85</v>
      </c>
      <c r="C549" s="1261" t="s">
        <v>20</v>
      </c>
      <c r="D549" s="1261" t="s">
        <v>1</v>
      </c>
      <c r="E549" s="1262" t="s">
        <v>2</v>
      </c>
      <c r="F549" s="1263" t="s">
        <v>3</v>
      </c>
    </row>
    <row r="550" spans="1:7" ht="21.95" customHeight="1">
      <c r="A550" s="1340" t="s">
        <v>589</v>
      </c>
      <c r="B550" s="1172" t="str">
        <f>VLOOKUP(A550,ANA!A2207:B2374,2,FALSE)</f>
        <v xml:space="preserve"> SUMINISTRO E INSTALACION VENTANERIA EN ALUMINIO NATURAL CON PISAVIDRIO FIJO Y SILLAR INCLUYE VIDRIO 5 MM. SEGÚN DETALLES</v>
      </c>
      <c r="C550" s="1307" t="s">
        <v>5</v>
      </c>
      <c r="D550" s="1213">
        <f>+'[6]CARPINTERIA 13,1'!$G$98</f>
        <v>295.95800000000003</v>
      </c>
      <c r="E550" s="1205"/>
      <c r="F550" s="1206">
        <f>(D550*E550)</f>
        <v>0</v>
      </c>
    </row>
    <row r="551" spans="1:7" s="854" customFormat="1" ht="22.5">
      <c r="A551" s="1194" t="s">
        <v>590</v>
      </c>
      <c r="B551" s="1251" t="str">
        <f>VLOOKUP(A551,ANA!A2208:B2375,2,FALSE)</f>
        <v>SUMINISTRO E INSTALACIÓN DE PUERTA Y MARCO EN ALUMINIO COLOR BLANCO AJOENCHAPE Y VIDRIO OPALIZADO INCLUYE BISAGRAS, CHAPA Y MANIJA</v>
      </c>
      <c r="C551" s="1306" t="s">
        <v>145</v>
      </c>
      <c r="D551" s="1351">
        <f>+'[6]CARPINTERIA 13,1'!$G$232</f>
        <v>279.96399999999994</v>
      </c>
      <c r="E551" s="1470"/>
      <c r="F551" s="1334">
        <f>(D551*E551)</f>
        <v>0</v>
      </c>
    </row>
    <row r="552" spans="1:7" s="854" customFormat="1" ht="33.75">
      <c r="A552" s="1194" t="s">
        <v>591</v>
      </c>
      <c r="B552" s="1251" t="str">
        <f>VLOOKUP(A552,ANA!A2209:B2423,2,FALSE)</f>
        <v>SUMINISTRO E INSTALACIÒN PUERTA  ELECTRICA ENCHAPE DE ALUMINIO NATURAL, INC. RIEL Y MOTOR, CON CIERRE DE TOPE PARA ACCESO A PARQUEADERO, SEGÚN ESPECIFICACIONES Y CUADRO DE DETALLES</v>
      </c>
      <c r="C552" s="1306" t="s">
        <v>145</v>
      </c>
      <c r="D552" s="1445">
        <f>+'[6]CARPINTERIA 13,1'!$G$250</f>
        <v>18.75</v>
      </c>
      <c r="E552" s="1470"/>
      <c r="F552" s="1334">
        <f>(D552*E552)</f>
        <v>0</v>
      </c>
    </row>
    <row r="553" spans="1:7" s="854" customFormat="1" ht="34.5" thickBot="1">
      <c r="A553" s="1341" t="s">
        <v>592</v>
      </c>
      <c r="B553" s="1313" t="str">
        <f>VLOOKUP(A553,ANA!A2210:B2423,2,FALSE)</f>
        <v>SUMINISTRO E INSTALACIÓN DE PUERTA CORREDIZA Y MARCO CON RIEL COLGANTE Y PARAL DE 2"X1" EN ALUMINIO COLOR BLANCO AJOENCHAPE Y VIDRIO OPALIZADO INCLUYE CHAPA Y MANIJA</v>
      </c>
      <c r="C553" s="1308" t="s">
        <v>145</v>
      </c>
      <c r="D553" s="1471">
        <f>+'[6]CARPINTERIA 13,1'!$G$272</f>
        <v>34.32</v>
      </c>
      <c r="E553" s="1402"/>
      <c r="F553" s="1337">
        <f>(D553*E553)</f>
        <v>0</v>
      </c>
    </row>
    <row r="554" spans="1:7" ht="18.75" customHeight="1" thickBot="1">
      <c r="A554" s="1155"/>
      <c r="B554" s="1156"/>
      <c r="C554" s="1157"/>
      <c r="D554" s="1157"/>
      <c r="E554" s="1150"/>
      <c r="F554" s="1158">
        <f>SUM(F550:F553)</f>
        <v>0</v>
      </c>
    </row>
    <row r="555" spans="1:7" s="854" customFormat="1" ht="21.95" customHeight="1">
      <c r="A555" s="1155"/>
      <c r="B555" s="1156"/>
      <c r="C555" s="1157"/>
      <c r="D555" s="1157"/>
      <c r="E555" s="1150"/>
      <c r="F555" s="1159"/>
    </row>
    <row r="556" spans="1:7" s="854" customFormat="1" ht="12" thickBot="1">
      <c r="A556" s="1110"/>
      <c r="B556" s="1182" t="s">
        <v>285</v>
      </c>
      <c r="C556" s="1292" t="s">
        <v>20</v>
      </c>
      <c r="D556" s="1292" t="s">
        <v>1</v>
      </c>
      <c r="E556" s="1293" t="s">
        <v>2</v>
      </c>
      <c r="F556" s="1294" t="s">
        <v>3</v>
      </c>
    </row>
    <row r="557" spans="1:7" s="854" customFormat="1" ht="23.25" thickBot="1">
      <c r="A557" s="1338" t="s">
        <v>593</v>
      </c>
      <c r="B557" s="1339" t="str">
        <f>VLOOKUP(A557,ANA!A2214:B2423,2,FALSE)</f>
        <v>SUMINISTRO E INSTALACIÓN DE PUERTA METALICA SENCILLA CON CELOSIA PARA TIPO PM-1  Y PM-2 INCLUYE ANTICORROSIVO, PINTURA, MARCOS Y CHAPA.</v>
      </c>
      <c r="C557" s="1387" t="s">
        <v>145</v>
      </c>
      <c r="D557" s="1467">
        <f>+'[6]CARPINTERIA 13,2'!$G$21</f>
        <v>31.76</v>
      </c>
      <c r="E557" s="1385"/>
      <c r="F557" s="1386">
        <f>(D557*E557)</f>
        <v>0</v>
      </c>
    </row>
    <row r="558" spans="1:7" s="854" customFormat="1" ht="18.75" customHeight="1" thickBot="1">
      <c r="A558" s="1110"/>
      <c r="B558" s="1111"/>
      <c r="C558" s="1112"/>
      <c r="D558" s="1112"/>
      <c r="E558" s="1144"/>
      <c r="F558" s="1180">
        <f>SUM(F557)</f>
        <v>0</v>
      </c>
    </row>
    <row r="559" spans="1:7" s="854" customFormat="1" ht="14.25" customHeight="1">
      <c r="A559" s="1110"/>
      <c r="B559" s="1111"/>
      <c r="C559" s="1112"/>
      <c r="D559" s="1112"/>
      <c r="E559" s="1144"/>
      <c r="F559" s="1181"/>
    </row>
    <row r="560" spans="1:7" s="854" customFormat="1" ht="12" thickBot="1">
      <c r="A560" s="1110"/>
      <c r="B560" s="1182" t="s">
        <v>88</v>
      </c>
      <c r="C560" s="1292" t="s">
        <v>20</v>
      </c>
      <c r="D560" s="1292" t="s">
        <v>1</v>
      </c>
      <c r="E560" s="1293" t="s">
        <v>2</v>
      </c>
      <c r="F560" s="1294" t="s">
        <v>3</v>
      </c>
    </row>
    <row r="561" spans="1:6" s="854" customFormat="1" ht="22.5">
      <c r="A561" s="1340" t="s">
        <v>594</v>
      </c>
      <c r="B561" s="1172" t="str">
        <f>VLOOKUP(A561,ANA!A2218:B2423,2,FALSE)</f>
        <v xml:space="preserve"> PUERTA EN MADERA RECUBRIMIENTO EN PLOMO BLANCA PARA RX ODONTOLOGIA INC MARCO Y CHAPA</v>
      </c>
      <c r="C561" s="1307" t="s">
        <v>4</v>
      </c>
      <c r="D561" s="1204">
        <f>+'[6]CARPINTERIA 13,3'!$G$16</f>
        <v>1</v>
      </c>
      <c r="E561" s="1222"/>
      <c r="F561" s="1206">
        <f t="shared" ref="F561:F563" si="11">(D561*E561)</f>
        <v>0</v>
      </c>
    </row>
    <row r="562" spans="1:6" s="854" customFormat="1" ht="33.75">
      <c r="A562" s="1194" t="s">
        <v>595</v>
      </c>
      <c r="B562" s="1251" t="str">
        <f>VLOOKUP(A562,ANA!A2219:B2423,2,FALSE)</f>
        <v xml:space="preserve"> PUERTA TIPO P9 DOBLE HOJA ENTAMBORADA ELABORADA EN MELAMINA BLANCA Y LUCETA EN VIDRIO CRISTAL DE 0,70 M X 0,15 M SIN CERRADURAS CON BISAGRA DE PISO CON VAIVEN, INCLUYE GUARDA CAMILLA EN LAMINA DE ACERO </v>
      </c>
      <c r="C562" s="1306" t="s">
        <v>4</v>
      </c>
      <c r="D562" s="1282">
        <f>+'[6]CARPINTERIA 13,3'!$G$41</f>
        <v>10</v>
      </c>
      <c r="E562" s="1356"/>
      <c r="F562" s="1334">
        <f>+D562*E562</f>
        <v>0</v>
      </c>
    </row>
    <row r="563" spans="1:6" s="854" customFormat="1" ht="22.5">
      <c r="A563" s="1194" t="s">
        <v>596</v>
      </c>
      <c r="B563" s="1251" t="str">
        <f>VLOOKUP(A563,ANA!A2220:B2423,2,FALSE)</f>
        <v xml:space="preserve"> PUERTA TIPO P10 DOBLE HOJA ENTAMBORADA ELABORADA EN MELAMINA BLANCA Y LUCETA EN VIDRIO CRISTAL DE 0,70 M X 0,15 M SIN CERRADURAS CON BISAGRA DE PISO </v>
      </c>
      <c r="C563" s="1306" t="s">
        <v>144</v>
      </c>
      <c r="D563" s="1282">
        <f>+'[6]CARPINTERIA 13,3'!$G$59</f>
        <v>4</v>
      </c>
      <c r="E563" s="1356"/>
      <c r="F563" s="1334">
        <f t="shared" si="11"/>
        <v>0</v>
      </c>
    </row>
    <row r="564" spans="1:6" s="868" customFormat="1" ht="24.75" customHeight="1">
      <c r="A564" s="1472" t="s">
        <v>713</v>
      </c>
      <c r="B564" s="1473" t="str">
        <f>VLOOKUP(A564,ANA!A2272:B2279,2,FALSE)</f>
        <v xml:space="preserve">MARCOS Y MUEBLES: ELABORADOS EN MELAMINA BLANCA RH, CON PUERTAS, ENTREPAÑOS, CAJONES, RIELES EXTENSIÓN TOTAL, BISAGRAS, Y SIN MANIJAS SISTEMA DE (U)
</v>
      </c>
      <c r="C564" s="1306" t="s">
        <v>7</v>
      </c>
      <c r="D564" s="1297">
        <f>+'[6]CARPINTERIA 13,3'!$G$92</f>
        <v>67.599999999999994</v>
      </c>
      <c r="E564" s="1333"/>
      <c r="F564" s="1334">
        <f t="shared" ref="F564:F565" si="12">(D564*E564)</f>
        <v>0</v>
      </c>
    </row>
    <row r="565" spans="1:6" s="868" customFormat="1" ht="34.5" thickBot="1">
      <c r="A565" s="1474" t="s">
        <v>714</v>
      </c>
      <c r="B565" s="1313" t="str">
        <f>VLOOKUP(A565,ANA!A2222:B2440,2,FALSE)</f>
        <v xml:space="preserve">CAJONERA: ELABORADOS EN MELAMINA BLANCA RH, CON PUERTAS, ENTREPAÑOS, CAJONES, RIELES EXTENSIÓN TOTAL, BISAGRAS, Y SIN MANIJAS SISTEMA DE (U)
</v>
      </c>
      <c r="C565" s="1308" t="s">
        <v>144</v>
      </c>
      <c r="D565" s="1335">
        <f>+'[6]CARPINTERIA 13,3'!$G$110</f>
        <v>6</v>
      </c>
      <c r="E565" s="1336"/>
      <c r="F565" s="1337">
        <f t="shared" si="12"/>
        <v>0</v>
      </c>
    </row>
    <row r="566" spans="1:6" s="854" customFormat="1" ht="18" customHeight="1" thickBot="1">
      <c r="A566" s="1110"/>
      <c r="B566" s="1111"/>
      <c r="C566" s="1112"/>
      <c r="D566" s="1112"/>
      <c r="E566" s="1144"/>
      <c r="F566" s="1180">
        <f>SUM(F561:F565)</f>
        <v>0</v>
      </c>
    </row>
    <row r="567" spans="1:6" s="854" customFormat="1" ht="20.25" customHeight="1">
      <c r="A567" s="1110"/>
      <c r="B567" s="1111"/>
      <c r="C567" s="1112"/>
      <c r="D567" s="1112"/>
      <c r="E567" s="1144"/>
      <c r="F567" s="1181"/>
    </row>
    <row r="568" spans="1:6" s="854" customFormat="1" ht="12" thickBot="1">
      <c r="A568" s="1110"/>
      <c r="B568" s="1182" t="s">
        <v>414</v>
      </c>
      <c r="C568" s="1292" t="s">
        <v>20</v>
      </c>
      <c r="D568" s="1292" t="s">
        <v>1</v>
      </c>
      <c r="E568" s="1293" t="s">
        <v>2</v>
      </c>
      <c r="F568" s="1294" t="s">
        <v>3</v>
      </c>
    </row>
    <row r="569" spans="1:6" s="854" customFormat="1" ht="22.5">
      <c r="A569" s="1340" t="s">
        <v>597</v>
      </c>
      <c r="B569" s="1172" t="str">
        <f>VLOOKUP(A569,ANA!A2224:B2423,2,FALSE)</f>
        <v xml:space="preserve"> PUERTA EN VIDRIO DE SEGURIDAD  E = 10 MM.  LOGO CON VINILO ADHESIVO  INC. CHAPA EN ACERO INOXIDABLE Y 2 MANIJAS EN TUBO EN ACERO INOXIBALE 2"</v>
      </c>
      <c r="C569" s="1307" t="s">
        <v>145</v>
      </c>
      <c r="D569" s="1468">
        <f>+'[6]CARPINTERIA 13,4'!$G$19</f>
        <v>8.64</v>
      </c>
      <c r="E569" s="1222"/>
      <c r="F569" s="1206">
        <f t="shared" ref="F569:F574" si="13">(D569*E569)</f>
        <v>0</v>
      </c>
    </row>
    <row r="570" spans="1:6" s="854" customFormat="1" ht="11.25">
      <c r="A570" s="1194" t="s">
        <v>598</v>
      </c>
      <c r="B570" s="1251" t="str">
        <f>VLOOKUP(A570,ANA!A2225:B2423,2,FALSE)</f>
        <v xml:space="preserve"> GUARDA CAMILLAS EN POLIURETANO DE 0,30 M X 0,20 M COLOR A DEFINIR POR LA ENTIDAD</v>
      </c>
      <c r="C570" s="1306" t="s">
        <v>7</v>
      </c>
      <c r="D570" s="1297">
        <f>+'[6]CARPINTERIA 13,4'!$G$39</f>
        <v>90</v>
      </c>
      <c r="E570" s="1470"/>
      <c r="F570" s="1334">
        <f t="shared" si="13"/>
        <v>0</v>
      </c>
    </row>
    <row r="571" spans="1:6" s="854" customFormat="1" ht="22.5">
      <c r="A571" s="1194" t="s">
        <v>599</v>
      </c>
      <c r="B571" s="1251" t="str">
        <f>VLOOKUP(A571,ANA!A2226:B2423,2,FALSE)</f>
        <v xml:space="preserve"> PASAMANOS EN ACERO INOXIDABLE PARA ESCALERA Y RAMPA 2" CON SOPORTES EN 1-1/2" Y SEPARADORES DE 3/4" C/ 15 CM</v>
      </c>
      <c r="C571" s="1306" t="s">
        <v>7</v>
      </c>
      <c r="D571" s="1297">
        <f>+'[6]CARPINTERIA 13,4'!$G$59</f>
        <v>57.8</v>
      </c>
      <c r="E571" s="1470"/>
      <c r="F571" s="1334">
        <f t="shared" si="13"/>
        <v>0</v>
      </c>
    </row>
    <row r="572" spans="1:6" s="854" customFormat="1" ht="11.25">
      <c r="A572" s="1194" t="s">
        <v>600</v>
      </c>
      <c r="B572" s="1251" t="str">
        <f>VLOOKUP(A572,ANA!A2227:B2423,2,FALSE)</f>
        <v xml:space="preserve"> SOPORTE Y TUBO CORTINERO DE 1/2" EN ALUMINIO BLANCO  </v>
      </c>
      <c r="C572" s="1306" t="s">
        <v>7</v>
      </c>
      <c r="D572" s="1297">
        <f>+'[6]CARPINTERIA 13,4'!$G$79</f>
        <v>69.739999999999995</v>
      </c>
      <c r="E572" s="1470"/>
      <c r="F572" s="1334">
        <f t="shared" si="13"/>
        <v>0</v>
      </c>
    </row>
    <row r="573" spans="1:6" s="854" customFormat="1" ht="22.5">
      <c r="A573" s="1194" t="s">
        <v>601</v>
      </c>
      <c r="B573" s="1251" t="str">
        <f>VLOOKUP(A573,ANA!A2228:B2423,2,FALSE)</f>
        <v>PUERTA EN VIDRIO DE SEGURIDAD 10 MM INCLUYE CHAPA EN ACERO INOXIDABLE, 2 MANIJAS EN TUBO EN ACERO INOXIDABLE DE 2" Y MANIJA 6040</v>
      </c>
      <c r="C573" s="1306" t="s">
        <v>145</v>
      </c>
      <c r="D573" s="1297">
        <f>+'[6]CARPINTERIA 13,4'!$G$103</f>
        <v>4.32</v>
      </c>
      <c r="E573" s="1470"/>
      <c r="F573" s="1334">
        <f t="shared" si="13"/>
        <v>0</v>
      </c>
    </row>
    <row r="574" spans="1:6" s="854" customFormat="1" ht="56.25">
      <c r="A574" s="1194" t="s">
        <v>602</v>
      </c>
      <c r="B574" s="1251" t="str">
        <f>VLOOKUP(A574,ANA!A2229:B2423,2,FALSE)</f>
        <v>SUMINISTRO E INSTALACIÓN DE VENTANERÍA EXTERNA , ESTRUCTURA EN TUBULAR DE ALUMINIO T101 TIPO PESADO, ENSAMBLADO EN OBRA, CON ANCLAJES HACIA LAS VIGAS. VIDRIO DE SEGURIDAD  LAMINADO  4+4 CRUDO (COLOR A DEFINIR POR LA ENTIDAD), INSTALADO CON CINTA DOBLE FAZ, SELLADO DE JUNTAS ENTRE VIDRIOS CON DILATACIÓN DE 1CM.</v>
      </c>
      <c r="C574" s="1306" t="s">
        <v>5</v>
      </c>
      <c r="D574" s="1297">
        <f>+'[6]CARPINTERIA 13,4'!$G$123</f>
        <v>90</v>
      </c>
      <c r="E574" s="1470"/>
      <c r="F574" s="1334">
        <f t="shared" si="13"/>
        <v>0</v>
      </c>
    </row>
    <row r="575" spans="1:6" s="854" customFormat="1" ht="11.25">
      <c r="A575" s="1194" t="s">
        <v>603</v>
      </c>
      <c r="B575" s="1251" t="str">
        <f>VLOOKUP(A575,ANA!A2230:B2423,2,FALSE)</f>
        <v xml:space="preserve"> ESQUINEROS PARED EN PVC CON AMORTIGUADOR</v>
      </c>
      <c r="C575" s="1306" t="s">
        <v>7</v>
      </c>
      <c r="D575" s="1475">
        <f>+'[6]CARPINTERIA 13,4'!$G$143</f>
        <v>40.08</v>
      </c>
      <c r="E575" s="1470"/>
      <c r="F575" s="1334">
        <f t="shared" ref="F575" si="14">(D575*E575)</f>
        <v>0</v>
      </c>
    </row>
    <row r="576" spans="1:6" s="854" customFormat="1" ht="22.5">
      <c r="A576" s="1194" t="s">
        <v>604</v>
      </c>
      <c r="B576" s="1251" t="str">
        <f>VLOOKUP(A576,ANA!A2231:B2423,2,FALSE)</f>
        <v xml:space="preserve"> DIVISION EN ACERO INOXIDABLE 304 CAL. 20 SATINADO PARA  BAÑOS PUBLICOS INC TODOS LOS ACCESORIOS PARA SU INSTALACION Y FUNCIONAMIENTO</v>
      </c>
      <c r="C576" s="1306" t="s">
        <v>5</v>
      </c>
      <c r="D576" s="1297">
        <f>+'[6]CARPINTERIA 13,4'!$G$172</f>
        <v>34.985999999999997</v>
      </c>
      <c r="E576" s="1356"/>
      <c r="F576" s="1334">
        <f>(D576*E576)</f>
        <v>0</v>
      </c>
    </row>
    <row r="577" spans="1:6" s="854" customFormat="1" ht="33.75">
      <c r="A577" s="1194" t="s">
        <v>605</v>
      </c>
      <c r="B577" s="1251" t="str">
        <f>VLOOKUP(A577,ANA!A2232:B2423,2,FALSE)</f>
        <v xml:space="preserve"> DIVISIONES EN PANELES DE VIDRIO 5MM CRUDO INCOLORO CON PELICULA EN PAPEL ESMERILADO, INSTALADO SOBRE VIDRIO. ESTRUCTURA EN SISTEMA PROYECTANTE NATURAL, CON TUBULAR CUADRADO DE 1-1/2", ADAPTADOR Y PISA VIDRIO. h=1,50 mts.</v>
      </c>
      <c r="C577" s="1306" t="s">
        <v>5</v>
      </c>
      <c r="D577" s="1297">
        <f>+'[6]CARPINTERIA 13,4'!$G$191</f>
        <v>39.54</v>
      </c>
      <c r="E577" s="1470"/>
      <c r="F577" s="1334">
        <f>(D577*E577)</f>
        <v>0</v>
      </c>
    </row>
    <row r="578" spans="1:6" s="854" customFormat="1" ht="56.25">
      <c r="A578" s="1194" t="s">
        <v>606</v>
      </c>
      <c r="B578" s="1251" t="str">
        <f>VLOOKUP(A578,ANA!A2233:B2423,2,FALSE)</f>
        <v>SUMINISTRO E INSTALACION DE LAMINAS DE ALOCUBON MODULADAS EN PANELES DE 1.18 M X 1.18 M (MÁXIMO), INSTALACIÓN SOBRE ESTRUCTURA DE ALUMINIO PEGADA CON PRODUCTO TIPO INDUSTRIAL, ATORNILLADA CON ESCUADRAS DE ALUMINIO. INCLUYE ESTRUCTURA EN ALUMINIO CON TUBULAR DE 1", ANCLADA SOBRE VIGAS Y MUROS, ENSAMBLADA EN SITIO. SELLADO DE JUNTAS MÁXIMO HASTA 1CM.</v>
      </c>
      <c r="C578" s="1306" t="s">
        <v>145</v>
      </c>
      <c r="D578" s="1297">
        <f>+'[6]CARPINTERIA 13,4'!$G$211</f>
        <v>110.65</v>
      </c>
      <c r="E578" s="1470"/>
      <c r="F578" s="1334">
        <f>(D578*E578)</f>
        <v>0</v>
      </c>
    </row>
    <row r="579" spans="1:6" s="854" customFormat="1" ht="22.5">
      <c r="A579" s="1194" t="s">
        <v>607</v>
      </c>
      <c r="B579" s="1251" t="str">
        <f>VLOOKUP(A579,ANA!A2234:B2423,2,FALSE)</f>
        <v>MESONES EN ACERO INOXIDABLE 304 CAL 18 SATINADO CON REFUERZO BAJO CUBIERTA Y ENTREPAÑO, SALPICADERO DE 6 CM, ALTO 90 CM, ANCHO 60 CM</v>
      </c>
      <c r="C579" s="1388" t="s">
        <v>146</v>
      </c>
      <c r="D579" s="1351">
        <f>+'[6]CARPINTERIA 13,4'!$G$230</f>
        <v>1.55</v>
      </c>
      <c r="E579" s="1356"/>
      <c r="F579" s="1477">
        <f t="shared" ref="F579:F581" si="15">(D579*E579)</f>
        <v>0</v>
      </c>
    </row>
    <row r="580" spans="1:6" s="854" customFormat="1" ht="22.5">
      <c r="A580" s="1194" t="s">
        <v>608</v>
      </c>
      <c r="B580" s="1251" t="str">
        <f>VLOOKUP(A580,ANA!A2235:B2423,2,FALSE)</f>
        <v xml:space="preserve">ESTANTES EN ACERO INOXIDABLE 304 CAL 18 SATINADO EN TUBO DE 1,5" PULGADAS Y 5 ENTREPAÑOS </v>
      </c>
      <c r="C580" s="1388" t="s">
        <v>145</v>
      </c>
      <c r="D580" s="1351">
        <f>+'[6]CARPINTERIA 13,4'!$G$249</f>
        <v>4.2934999999999999</v>
      </c>
      <c r="E580" s="1356"/>
      <c r="F580" s="1477">
        <f t="shared" si="15"/>
        <v>0</v>
      </c>
    </row>
    <row r="581" spans="1:6" s="854" customFormat="1" ht="24" customHeight="1">
      <c r="A581" s="1194" t="s">
        <v>609</v>
      </c>
      <c r="B581" s="1251" t="str">
        <f>VLOOKUP(A581,ANA!A2236:B2423,2,FALSE)</f>
        <v xml:space="preserve"> PUERTA CORREDIZA CON RIEL COLGANTE Y PARAL DE 2"X1" EN VIDRIO DE SEGURIDAD  E = 10 MM.  LOGO EN VINILO ADHESIVO INC RIELES COLGANTES</v>
      </c>
      <c r="C581" s="1388" t="s">
        <v>145</v>
      </c>
      <c r="D581" s="1351">
        <f>+'[6]CARPINTERIA 13,4'!$G$268</f>
        <v>6</v>
      </c>
      <c r="E581" s="1356"/>
      <c r="F581" s="1477">
        <f t="shared" si="15"/>
        <v>0</v>
      </c>
    </row>
    <row r="582" spans="1:6" ht="22.5">
      <c r="A582" s="1194" t="s">
        <v>610</v>
      </c>
      <c r="B582" s="1251" t="str">
        <f>VLOOKUP(A582,ANA!A2237:B2423,2,FALSE)</f>
        <v>SUMINISTRO E INSTALACION DE BARRA DE SEGURIDAD ESQUINERA, ACERO INOXIDABLE CALIBRE 18 PARA BAÑOS DISCAPACITADOS</v>
      </c>
      <c r="C582" s="1306" t="s">
        <v>4</v>
      </c>
      <c r="D582" s="1351">
        <f>+'[6]CARPINTERIA 13,4'!$F$298</f>
        <v>6</v>
      </c>
      <c r="E582" s="1333"/>
      <c r="F582" s="1334">
        <f t="shared" ref="F582:F583" si="16">(D582*E582)</f>
        <v>0</v>
      </c>
    </row>
    <row r="583" spans="1:6" ht="15" customHeight="1">
      <c r="A583" s="1194" t="s">
        <v>611</v>
      </c>
      <c r="B583" s="1251" t="str">
        <f>VLOOKUP(A583,ANA!A2238:B2423,2,FALSE)</f>
        <v xml:space="preserve"> BARANDA EN ACERO INOXIDABLE CAL 18 PARA BAÑO DISCAPACITADOS LONG = 60 CM</v>
      </c>
      <c r="C583" s="1306" t="s">
        <v>4</v>
      </c>
      <c r="D583" s="1297">
        <f>+'[6]CARPINTERIA 13,4'!$F$349</f>
        <v>11</v>
      </c>
      <c r="E583" s="1333"/>
      <c r="F583" s="1334">
        <f t="shared" si="16"/>
        <v>0</v>
      </c>
    </row>
    <row r="584" spans="1:6" ht="11.25">
      <c r="A584" s="1194" t="s">
        <v>612</v>
      </c>
      <c r="B584" s="1251" t="str">
        <f>VLOOKUP(A584,ANA!A2239:B2423,2,FALSE)</f>
        <v xml:space="preserve"> TOPELLANTAS PARA ESTACIONAMIENTOS</v>
      </c>
      <c r="C584" s="1306" t="s">
        <v>4</v>
      </c>
      <c r="D584" s="1282">
        <f>+'[6]CARPINTERIA 13,4'!$G$370</f>
        <v>50</v>
      </c>
      <c r="E584" s="1356"/>
      <c r="F584" s="1334">
        <f>(D584*E584)</f>
        <v>0</v>
      </c>
    </row>
    <row r="585" spans="1:6" ht="22.5">
      <c r="A585" s="1194" t="s">
        <v>613</v>
      </c>
      <c r="B585" s="1251" t="str">
        <f>VLOOKUP(A585,ANA!A2240:B2423,2,FALSE)</f>
        <v>SUMINISTRO E INSTALACIÓN DE PASS THRU EN ACERO INOXIDABLE PARA ESTERILIZACIÓN (0,5 M X 0,5 M X 0,5M)</v>
      </c>
      <c r="C585" s="1435" t="s">
        <v>144</v>
      </c>
      <c r="D585" s="1476">
        <f>+'[6]CARPINTERIA 13,4'!$G$394</f>
        <v>1</v>
      </c>
      <c r="E585" s="1322"/>
      <c r="F585" s="1334">
        <f t="shared" ref="F585" si="17">(D585*E585)</f>
        <v>0</v>
      </c>
    </row>
    <row r="586" spans="1:6" ht="16.5" customHeight="1" thickBot="1">
      <c r="A586" s="1341" t="s">
        <v>715</v>
      </c>
      <c r="B586" s="1313" t="str">
        <f>+ANA!B2402</f>
        <v xml:space="preserve"> BRAZO HIDRAULICO PARA CIERRE PUERTA AUTOMATICO 80 KGS</v>
      </c>
      <c r="C586" s="1308" t="s">
        <v>4</v>
      </c>
      <c r="D586" s="1295">
        <f>+'[6]CARPINTERIA 13,4'!$F$412</f>
        <v>6</v>
      </c>
      <c r="E586" s="1336"/>
      <c r="F586" s="1337">
        <f>(D586*E586)</f>
        <v>0</v>
      </c>
    </row>
    <row r="587" spans="1:6" ht="21.95" customHeight="1" thickBot="1">
      <c r="A587" s="1110"/>
      <c r="B587" s="1111"/>
      <c r="C587" s="1112"/>
      <c r="D587" s="1112"/>
      <c r="E587" s="1144"/>
      <c r="F587" s="1180">
        <f>SUM(F569:F586)</f>
        <v>0</v>
      </c>
    </row>
    <row r="588" spans="1:6" ht="12" customHeight="1">
      <c r="A588" s="1155"/>
      <c r="B588" s="1156"/>
      <c r="C588" s="1157"/>
      <c r="D588" s="1157"/>
      <c r="E588" s="1150"/>
      <c r="F588" s="1159"/>
    </row>
    <row r="589" spans="1:6" ht="12" thickBot="1">
      <c r="A589" s="1155"/>
      <c r="B589" s="1160" t="s">
        <v>133</v>
      </c>
      <c r="C589" s="1261" t="s">
        <v>20</v>
      </c>
      <c r="D589" s="1261" t="s">
        <v>1</v>
      </c>
      <c r="E589" s="1262" t="s">
        <v>2</v>
      </c>
      <c r="F589" s="1263" t="s">
        <v>3</v>
      </c>
    </row>
    <row r="590" spans="1:6" ht="23.25" thickBot="1">
      <c r="A590" s="1478" t="s">
        <v>615</v>
      </c>
      <c r="B590" s="1339" t="str">
        <f>VLOOKUP(A590,ANA!A2245:B2423,2,FALSE)</f>
        <v xml:space="preserve">SUMINISTRO E INSTALACION ESPEJOS BISELADOS E= 0 4 MM. CON BORDE PULIDO Y FLOTADO, SEGÚN ESPECIFICACION </v>
      </c>
      <c r="C590" s="1387" t="s">
        <v>5</v>
      </c>
      <c r="D590" s="1285">
        <f>+'[6]CARPINTERIA 13.5'!$G$34</f>
        <v>19.63</v>
      </c>
      <c r="E590" s="1469"/>
      <c r="F590" s="1386">
        <f>(D590*E590)</f>
        <v>0</v>
      </c>
    </row>
    <row r="591" spans="1:6" ht="32.25" customHeight="1" thickBot="1">
      <c r="A591" s="1478" t="s">
        <v>854</v>
      </c>
      <c r="B591" s="1339" t="str">
        <f>VLOOKUP(A591,ANA!A2246:B2439,2,FALSE)</f>
        <v xml:space="preserve">SUMINISTRO E INSTALACION DE SEÑALETICA EN ACRILICO DE 4MM INC. LOGO INSTITUCIONAL,  CORTE LASSER, IMPRESIÓN DIGITAL PARA EXTERIOR Y IMPRESIÓN TIPO ESPEJO </v>
      </c>
      <c r="C591" s="1387" t="s">
        <v>144</v>
      </c>
      <c r="D591" s="1285">
        <v>1500</v>
      </c>
      <c r="E591" s="1469"/>
      <c r="F591" s="1386">
        <f>(D591*E591)</f>
        <v>0</v>
      </c>
    </row>
    <row r="592" spans="1:6" ht="12" thickBot="1">
      <c r="A592" s="1478" t="s">
        <v>856</v>
      </c>
      <c r="B592" s="1339" t="str">
        <f>VLOOKUP(A592,ANA!A2247:B2440,2,FALSE)</f>
        <v>SUMINISTRO E INSTALACION DE PLANTAS ORNAMENTALES INC. MATERA Y TIERRA ABONADA</v>
      </c>
      <c r="C592" s="1387" t="s">
        <v>144</v>
      </c>
      <c r="D592" s="1285">
        <v>200</v>
      </c>
      <c r="E592" s="1469"/>
      <c r="F592" s="1386">
        <f>(D592*E592)</f>
        <v>0</v>
      </c>
    </row>
    <row r="593" spans="1:8" ht="38.25" customHeight="1" thickBot="1">
      <c r="A593" s="1478" t="s">
        <v>860</v>
      </c>
      <c r="B593" s="1339" t="str">
        <f>+ANA!B2432</f>
        <v xml:space="preserve">SUMINISTRO E INSTALACION DE AVISO INSTITUCIONAL  DE 8M X 1,50 M,  EN ACRILICO 6 MM,  CORTE LASSER, IMPRESIÓN DIGITAL PARA EXTERIOR, CON ILUMINACIÓN LED EN LA PARTE POSTERIOR  </v>
      </c>
      <c r="C593" s="1387" t="s">
        <v>144</v>
      </c>
      <c r="D593" s="1285">
        <v>3</v>
      </c>
      <c r="E593" s="1469"/>
      <c r="F593" s="1386">
        <f>(D593*E593)</f>
        <v>0</v>
      </c>
    </row>
    <row r="594" spans="1:8" ht="21.95" customHeight="1" thickBot="1">
      <c r="A594" s="1155"/>
      <c r="B594" s="1156"/>
      <c r="C594" s="1157"/>
      <c r="D594" s="1157"/>
      <c r="E594" s="1150"/>
      <c r="F594" s="1158">
        <f>SUM(F590:F593)</f>
        <v>0</v>
      </c>
      <c r="G594" s="1515"/>
      <c r="H594" s="1522"/>
    </row>
    <row r="595" spans="1:8" ht="21.95" customHeight="1" thickBot="1">
      <c r="A595" s="1155"/>
      <c r="B595" s="1156"/>
      <c r="C595" s="1157"/>
      <c r="D595" s="1157"/>
      <c r="E595" s="1150"/>
      <c r="F595" s="1171"/>
    </row>
    <row r="596" spans="1:8" ht="19.5" customHeight="1" thickBot="1">
      <c r="A596" s="1457"/>
      <c r="B596" s="1561" t="s">
        <v>844</v>
      </c>
      <c r="C596" s="1561"/>
      <c r="D596" s="1561"/>
      <c r="E596" s="1562"/>
      <c r="F596" s="1225">
        <f>SUM(F594+F587+F566+F558+F554)</f>
        <v>0</v>
      </c>
    </row>
    <row r="597" spans="1:8" ht="19.5" customHeight="1" thickBot="1">
      <c r="A597" s="847"/>
      <c r="F597" s="848"/>
    </row>
    <row r="598" spans="1:8" ht="18.75" thickBot="1">
      <c r="A598" s="1042"/>
      <c r="B598" s="1043" t="s">
        <v>59</v>
      </c>
      <c r="C598" s="1044"/>
      <c r="D598" s="1044"/>
      <c r="E598" s="1138"/>
      <c r="F598" s="1045"/>
    </row>
    <row r="599" spans="1:8" ht="12" thickBot="1">
      <c r="A599" s="847"/>
      <c r="B599" s="850" t="s">
        <v>60</v>
      </c>
      <c r="C599" s="851" t="s">
        <v>20</v>
      </c>
      <c r="D599" s="852" t="s">
        <v>1</v>
      </c>
      <c r="E599" s="1139" t="s">
        <v>2</v>
      </c>
      <c r="F599" s="853" t="s">
        <v>3</v>
      </c>
    </row>
    <row r="600" spans="1:8" ht="43.5" customHeight="1" thickBot="1">
      <c r="A600" s="1480" t="s">
        <v>127</v>
      </c>
      <c r="B600" s="1339" t="str">
        <f>VLOOKUP(A600,ANA!A2441:B2441,2,FALSE)</f>
        <v>ASCENSOR CAMILLERO DE DOBLE SALIDA, 3 PARADAS CAPACIDAD 1050 KG- 14 PASAJEROS, DE ULTIMA TECNOLOGIA INCLUYE INSTALACION Y PUESTA EN MARCHA Y FUNCIONAMIENTO, NO INCLUYE CUARTO DE MAQUINAS</v>
      </c>
      <c r="C600" s="1437" t="s">
        <v>4</v>
      </c>
      <c r="D600" s="1481">
        <f>+'[6]ASCENSOR 14,1'!$F$16</f>
        <v>1</v>
      </c>
      <c r="E600" s="1479"/>
      <c r="F600" s="1430">
        <f>(D600*E600)</f>
        <v>0</v>
      </c>
    </row>
    <row r="601" spans="1:8" ht="21.95" customHeight="1" thickBot="1">
      <c r="A601" s="1155"/>
      <c r="B601" s="1156"/>
      <c r="C601" s="1157"/>
      <c r="D601" s="1179"/>
      <c r="E601" s="1170"/>
      <c r="F601" s="1438">
        <f>SUM(F600)</f>
        <v>0</v>
      </c>
    </row>
    <row r="602" spans="1:8" ht="21.95" customHeight="1" thickBot="1">
      <c r="A602" s="1155"/>
      <c r="B602" s="1156"/>
      <c r="C602" s="1157"/>
      <c r="D602" s="1179"/>
      <c r="E602" s="1170"/>
      <c r="F602" s="1171"/>
    </row>
    <row r="603" spans="1:8" ht="21" customHeight="1" thickBot="1">
      <c r="A603" s="1482"/>
      <c r="B603" s="1561" t="s">
        <v>151</v>
      </c>
      <c r="C603" s="1561"/>
      <c r="D603" s="1561"/>
      <c r="E603" s="1562"/>
      <c r="F603" s="1225">
        <f>SUM(F600)</f>
        <v>0</v>
      </c>
    </row>
    <row r="604" spans="1:8" ht="12" thickBot="1">
      <c r="A604" s="847"/>
      <c r="F604" s="848"/>
    </row>
    <row r="605" spans="1:8" ht="18.75" thickBot="1">
      <c r="A605" s="1042"/>
      <c r="B605" s="1043" t="s">
        <v>439</v>
      </c>
      <c r="C605" s="1044"/>
      <c r="D605" s="1044"/>
      <c r="E605" s="1138"/>
      <c r="F605" s="1045"/>
    </row>
    <row r="606" spans="1:8" ht="11.25">
      <c r="A606" s="847"/>
      <c r="F606" s="848"/>
    </row>
    <row r="607" spans="1:8" s="868" customFormat="1" ht="13.5" thickBot="1">
      <c r="A607" s="1155"/>
      <c r="B607" s="1160" t="s">
        <v>439</v>
      </c>
      <c r="C607" s="1161" t="s">
        <v>20</v>
      </c>
      <c r="D607" s="1426" t="s">
        <v>1</v>
      </c>
      <c r="E607" s="1427" t="s">
        <v>2</v>
      </c>
      <c r="F607" s="1428" t="s">
        <v>3</v>
      </c>
    </row>
    <row r="608" spans="1:8" ht="12" thickBot="1">
      <c r="A608" s="1480" t="s">
        <v>131</v>
      </c>
      <c r="B608" s="1339" t="str">
        <f>VLOOKUP(A608,ANA!A2447:B2447,2,FALSE)</f>
        <v>ASEO GENERAL</v>
      </c>
      <c r="C608" s="1437" t="s">
        <v>147</v>
      </c>
      <c r="D608" s="1485">
        <v>1</v>
      </c>
      <c r="E608" s="1483"/>
      <c r="F608" s="1484">
        <f>(D608*E608)</f>
        <v>0</v>
      </c>
    </row>
    <row r="609" spans="1:8" ht="15.75" customHeight="1" thickBot="1">
      <c r="A609" s="1155"/>
      <c r="B609" s="1156"/>
      <c r="C609" s="1227"/>
      <c r="D609" s="1157"/>
      <c r="E609" s="1150"/>
      <c r="F609" s="1158">
        <f>SUM(F608)</f>
        <v>0</v>
      </c>
    </row>
    <row r="610" spans="1:8" ht="15.75" customHeight="1" thickBot="1">
      <c r="A610" s="1155"/>
      <c r="B610" s="1156"/>
      <c r="C610" s="1227"/>
      <c r="D610" s="1157"/>
      <c r="E610" s="1150"/>
      <c r="F610" s="1446"/>
    </row>
    <row r="611" spans="1:8" ht="12.75" customHeight="1" thickBot="1">
      <c r="A611" s="1457"/>
      <c r="B611" s="1561" t="s">
        <v>845</v>
      </c>
      <c r="C611" s="1561"/>
      <c r="D611" s="1561"/>
      <c r="E611" s="1562"/>
      <c r="F611" s="1225">
        <f>SUM(F609)</f>
        <v>0</v>
      </c>
    </row>
    <row r="612" spans="1:8" ht="12" thickBot="1">
      <c r="A612" s="847"/>
      <c r="F612" s="848"/>
    </row>
    <row r="613" spans="1:8" ht="12" thickBot="1">
      <c r="A613" s="847"/>
      <c r="B613" s="869" t="s">
        <v>134</v>
      </c>
      <c r="E613" s="1146" t="s">
        <v>0</v>
      </c>
      <c r="F613" s="870">
        <f>SUM(F611+F603+F596+F546+F533+F523+F502+F482+F470+F425+F345+F202+F82+F45+F32)</f>
        <v>0</v>
      </c>
      <c r="G613" s="1515">
        <f>F613-[14]CUADRO!$K$870</f>
        <v>-7458339574.8199997</v>
      </c>
      <c r="H613" s="1522"/>
    </row>
    <row r="614" spans="1:8" ht="12" thickBot="1">
      <c r="A614" s="847"/>
      <c r="B614" s="871" t="s">
        <v>292</v>
      </c>
      <c r="F614" s="848"/>
      <c r="H614" s="1522"/>
    </row>
    <row r="615" spans="1:8" ht="12" thickBot="1">
      <c r="A615" s="847"/>
      <c r="B615" s="872" t="s">
        <v>135</v>
      </c>
      <c r="E615" s="1486">
        <v>0.23</v>
      </c>
      <c r="F615" s="1147">
        <f>+F613*E615</f>
        <v>0</v>
      </c>
    </row>
    <row r="616" spans="1:8" ht="12" thickBot="1">
      <c r="A616" s="847"/>
      <c r="B616" s="872" t="s">
        <v>136</v>
      </c>
      <c r="E616" s="1486">
        <v>0.02</v>
      </c>
      <c r="F616" s="1147">
        <f>+F613*E616</f>
        <v>0</v>
      </c>
    </row>
    <row r="617" spans="1:8" ht="12" thickBot="1">
      <c r="A617" s="847"/>
      <c r="B617" s="872" t="s">
        <v>137</v>
      </c>
      <c r="E617" s="1486">
        <v>0.05</v>
      </c>
      <c r="F617" s="1147">
        <f>+F613*E617</f>
        <v>0</v>
      </c>
    </row>
    <row r="618" spans="1:8" ht="21.95" customHeight="1" thickBot="1">
      <c r="A618" s="847"/>
      <c r="B618" s="1487" t="s">
        <v>867</v>
      </c>
      <c r="F618" s="1148">
        <f>SUM(F613:F617)</f>
        <v>0</v>
      </c>
    </row>
    <row r="619" spans="1:8" ht="21.95" customHeight="1" thickBot="1">
      <c r="A619" s="847"/>
      <c r="B619" s="873"/>
      <c r="F619" s="867"/>
    </row>
    <row r="620" spans="1:8" ht="21.95" customHeight="1" thickBot="1">
      <c r="A620" s="1042"/>
      <c r="B620" s="1567" t="s">
        <v>833</v>
      </c>
      <c r="C620" s="1568"/>
      <c r="D620" s="1568"/>
      <c r="E620" s="1568"/>
      <c r="F620" s="1569"/>
    </row>
    <row r="621" spans="1:8" ht="21.95" customHeight="1" thickBot="1">
      <c r="A621" s="847"/>
      <c r="B621" s="1041"/>
      <c r="C621" s="1488" t="s">
        <v>20</v>
      </c>
      <c r="D621" s="1489" t="s">
        <v>1</v>
      </c>
      <c r="E621" s="1490" t="s">
        <v>2</v>
      </c>
      <c r="F621" s="1491" t="s">
        <v>3</v>
      </c>
    </row>
    <row r="622" spans="1:8" ht="15" customHeight="1">
      <c r="A622" s="1505" t="s">
        <v>846</v>
      </c>
      <c r="B622" s="1497" t="s">
        <v>324</v>
      </c>
      <c r="C622" s="1498" t="str">
        <f>+PAPSO!C10</f>
        <v xml:space="preserve"> UND</v>
      </c>
      <c r="D622" s="1492">
        <v>1</v>
      </c>
      <c r="E622" s="1145"/>
      <c r="F622" s="865">
        <f>(D622*E622)</f>
        <v>0</v>
      </c>
    </row>
    <row r="623" spans="1:8" ht="20.25" customHeight="1">
      <c r="A623" s="1506" t="s">
        <v>846</v>
      </c>
      <c r="B623" s="1495" t="s">
        <v>337</v>
      </c>
      <c r="C623" s="1496" t="str">
        <f>+PAPSO!C21</f>
        <v>PERSONA/MES</v>
      </c>
      <c r="D623" s="1493">
        <f>20*18</f>
        <v>360</v>
      </c>
      <c r="E623" s="1499"/>
      <c r="F623" s="1500">
        <f>(D623*E623)</f>
        <v>0</v>
      </c>
    </row>
    <row r="624" spans="1:8" ht="16.149999999999999" customHeight="1" thickBot="1">
      <c r="A624" s="1507" t="s">
        <v>846</v>
      </c>
      <c r="B624" s="1501" t="s">
        <v>325</v>
      </c>
      <c r="C624" s="1502" t="str">
        <f>+PAPSO!C25</f>
        <v>MES</v>
      </c>
      <c r="D624" s="1494">
        <v>18</v>
      </c>
      <c r="E624" s="1503"/>
      <c r="F624" s="1504">
        <f>(D624*E624)</f>
        <v>0</v>
      </c>
    </row>
    <row r="625" spans="1:7" ht="19.5" customHeight="1" thickBot="1">
      <c r="A625" s="847"/>
      <c r="F625" s="1542"/>
    </row>
    <row r="626" spans="1:7" ht="12" thickBot="1">
      <c r="A626" s="847"/>
      <c r="F626" s="1508"/>
    </row>
    <row r="627" spans="1:7" ht="12" thickBot="1">
      <c r="A627" s="1042"/>
      <c r="B627" s="1570" t="s">
        <v>847</v>
      </c>
      <c r="C627" s="1561"/>
      <c r="D627" s="1561"/>
      <c r="E627" s="1562"/>
      <c r="F627" s="1225">
        <f>SUM(F625)</f>
        <v>0</v>
      </c>
      <c r="G627" s="1543"/>
    </row>
    <row r="628" spans="1:7" ht="11.25">
      <c r="A628" s="847"/>
      <c r="F628" s="867"/>
    </row>
    <row r="629" spans="1:7" ht="21.95" customHeight="1" thickBot="1">
      <c r="A629" s="847"/>
      <c r="F629" s="874"/>
    </row>
    <row r="630" spans="1:7" ht="21" customHeight="1" thickBot="1">
      <c r="A630" s="1042"/>
      <c r="B630" s="1557" t="s">
        <v>864</v>
      </c>
      <c r="C630" s="1557"/>
      <c r="D630" s="1557"/>
      <c r="E630" s="1558"/>
      <c r="F630" s="1509"/>
      <c r="G630" s="1546"/>
    </row>
    <row r="631" spans="1:7" ht="18" customHeight="1">
      <c r="A631" s="847"/>
      <c r="F631" s="856"/>
    </row>
    <row r="632" spans="1:7" ht="21.95" customHeight="1">
      <c r="F632" s="1091"/>
    </row>
    <row r="633" spans="1:7" ht="16.5" customHeight="1">
      <c r="A633" s="1571"/>
      <c r="B633" s="1571"/>
      <c r="C633" s="1571"/>
      <c r="D633" s="1571"/>
      <c r="E633" s="1571"/>
      <c r="F633" s="1571"/>
    </row>
    <row r="634" spans="1:7" ht="21.95" customHeight="1">
      <c r="A634" s="1571"/>
      <c r="B634" s="1571"/>
      <c r="C634" s="1571"/>
      <c r="D634" s="1571"/>
      <c r="E634" s="1571"/>
      <c r="F634" s="1571"/>
    </row>
    <row r="635" spans="1:7" ht="45" customHeight="1">
      <c r="B635" s="1572" t="s">
        <v>868</v>
      </c>
      <c r="C635" s="1572"/>
      <c r="D635" s="1572"/>
      <c r="E635" s="1572"/>
      <c r="F635" s="1572"/>
    </row>
    <row r="636" spans="1:7" ht="21.95" customHeight="1">
      <c r="B636" s="1510"/>
      <c r="C636" s="1511"/>
      <c r="D636" s="1511"/>
      <c r="E636" s="1512"/>
      <c r="F636" s="1511"/>
    </row>
    <row r="637" spans="1:7" s="854" customFormat="1" ht="14.25" customHeight="1">
      <c r="A637" s="838"/>
      <c r="B637" s="1513"/>
      <c r="C637" s="1565"/>
      <c r="D637" s="1565"/>
      <c r="E637" s="1565"/>
      <c r="F637" s="1565"/>
    </row>
    <row r="638" spans="1:7" ht="21.95" customHeight="1">
      <c r="A638" s="875"/>
      <c r="B638" s="1514"/>
      <c r="C638" s="1566"/>
      <c r="D638" s="1566"/>
      <c r="E638" s="1566"/>
      <c r="F638" s="1566"/>
    </row>
    <row r="639" spans="1:7" ht="21.95" customHeight="1">
      <c r="B639" s="1510"/>
      <c r="C639" s="1511"/>
      <c r="D639" s="1511"/>
      <c r="E639" s="1512"/>
      <c r="F639" s="1511"/>
    </row>
    <row r="640" spans="1:7" ht="21.95" customHeight="1">
      <c r="B640" s="1510"/>
      <c r="C640" s="1511"/>
      <c r="D640" s="1511"/>
      <c r="E640" s="1512"/>
      <c r="F640" s="1511"/>
    </row>
    <row r="641" spans="2:6" ht="21.95" customHeight="1">
      <c r="B641" s="1510"/>
      <c r="C641" s="1511"/>
      <c r="D641" s="1511"/>
      <c r="E641" s="1512"/>
      <c r="F641" s="1512"/>
    </row>
    <row r="642" spans="2:6" ht="21.95" customHeight="1">
      <c r="B642" s="1510"/>
      <c r="C642" s="1511"/>
      <c r="D642" s="1511"/>
      <c r="E642" s="1512"/>
      <c r="F642" s="1512"/>
    </row>
    <row r="643" spans="2:6" ht="21.95" customHeight="1">
      <c r="B643" s="1510"/>
      <c r="C643" s="1511"/>
      <c r="D643" s="1511"/>
      <c r="E643" s="1512"/>
      <c r="F643" s="1512"/>
    </row>
  </sheetData>
  <mergeCells count="24">
    <mergeCell ref="B611:E611"/>
    <mergeCell ref="C637:F637"/>
    <mergeCell ref="C638:F638"/>
    <mergeCell ref="B620:F620"/>
    <mergeCell ref="B627:E627"/>
    <mergeCell ref="A633:F633"/>
    <mergeCell ref="A634:F634"/>
    <mergeCell ref="B635:F635"/>
    <mergeCell ref="A1:F1"/>
    <mergeCell ref="A2:F2"/>
    <mergeCell ref="C3:F4"/>
    <mergeCell ref="B630:E630"/>
    <mergeCell ref="B82:E82"/>
    <mergeCell ref="B425:E425"/>
    <mergeCell ref="B45:E45"/>
    <mergeCell ref="B32:E32"/>
    <mergeCell ref="B202:E202"/>
    <mergeCell ref="B482:E482"/>
    <mergeCell ref="B502:E502"/>
    <mergeCell ref="B523:E523"/>
    <mergeCell ref="B533:E533"/>
    <mergeCell ref="B546:E546"/>
    <mergeCell ref="B596:E596"/>
    <mergeCell ref="B603:E603"/>
  </mergeCells>
  <phoneticPr fontId="25" type="noConversion"/>
  <pageMargins left="0.47244094488188981" right="0.23622047244094491" top="0.74803149606299213" bottom="0.74803149606299213" header="0.31496062992125984" footer="0.23622047244094491"/>
  <pageSetup scale="75"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49"/>
  <sheetViews>
    <sheetView topLeftCell="A2433" zoomScale="86" zoomScaleNormal="86" workbookViewId="0">
      <selection activeCell="A2448" sqref="A2448:I2449"/>
    </sheetView>
  </sheetViews>
  <sheetFormatPr baseColWidth="10" defaultColWidth="9.140625" defaultRowHeight="11.25" customHeight="1"/>
  <cols>
    <col min="1" max="1" width="7.140625" style="1" customWidth="1"/>
    <col min="2" max="2" width="45.7109375" style="1" customWidth="1"/>
    <col min="3" max="3" width="9.42578125" style="1" customWidth="1"/>
    <col min="4" max="4" width="9.28515625" style="454" customWidth="1"/>
    <col min="5" max="5" width="10.140625" style="1" customWidth="1"/>
    <col min="6" max="6" width="9.140625" style="1" customWidth="1"/>
    <col min="7" max="7" width="14" style="1" customWidth="1"/>
    <col min="8" max="8" width="9.5703125" style="1" customWidth="1"/>
    <col min="9" max="9" width="11.5703125" style="1" customWidth="1"/>
    <col min="10" max="10" width="12.7109375" style="1114" customWidth="1"/>
    <col min="11" max="11" width="9.140625" style="1"/>
    <col min="12" max="12" width="9.140625" style="1" customWidth="1"/>
    <col min="13" max="17" width="9.140625" style="1"/>
    <col min="18" max="20" width="12.7109375" style="1" customWidth="1"/>
    <col min="21" max="16384" width="9.140625" style="1"/>
  </cols>
  <sheetData>
    <row r="1" spans="1:9" ht="39.75" customHeight="1">
      <c r="A1" s="779"/>
      <c r="B1" s="1579" t="s">
        <v>773</v>
      </c>
      <c r="C1" s="1580"/>
      <c r="D1" s="1580"/>
      <c r="E1" s="1581"/>
      <c r="F1" s="1573"/>
      <c r="G1" s="1574"/>
      <c r="H1" s="1574"/>
      <c r="I1" s="1575"/>
    </row>
    <row r="2" spans="1:9" ht="15.75" customHeight="1" thickBot="1">
      <c r="A2" s="780"/>
      <c r="B2" s="1582" t="s">
        <v>848</v>
      </c>
      <c r="C2" s="1583"/>
      <c r="D2" s="1583"/>
      <c r="E2" s="1584"/>
      <c r="F2" s="1576"/>
      <c r="G2" s="1577"/>
      <c r="H2" s="1577"/>
      <c r="I2" s="1578"/>
    </row>
    <row r="3" spans="1:9" ht="11.25" customHeight="1">
      <c r="A3" s="1585" t="s">
        <v>21</v>
      </c>
      <c r="B3" s="1586"/>
      <c r="C3" s="1586"/>
      <c r="D3" s="1586"/>
      <c r="E3" s="1586"/>
      <c r="F3" s="1586"/>
      <c r="G3" s="1586"/>
      <c r="H3" s="1586"/>
      <c r="I3" s="1587"/>
    </row>
    <row r="4" spans="1:9" ht="11.25" customHeight="1" thickBot="1">
      <c r="A4" s="1588"/>
      <c r="B4" s="1589"/>
      <c r="C4" s="1589"/>
      <c r="D4" s="1589"/>
      <c r="E4" s="1589"/>
      <c r="F4" s="1589"/>
      <c r="G4" s="1589"/>
      <c r="H4" s="1589"/>
      <c r="I4" s="1590"/>
    </row>
    <row r="5" spans="1:9" ht="12" customHeight="1" thickBot="1">
      <c r="F5" s="204"/>
      <c r="G5" s="204"/>
      <c r="H5" s="204"/>
      <c r="I5" s="204"/>
    </row>
    <row r="6" spans="1:9" ht="30" customHeight="1" thickBot="1">
      <c r="A6" s="246" t="s">
        <v>23</v>
      </c>
      <c r="B6" s="250" t="s">
        <v>338</v>
      </c>
      <c r="C6" s="247" t="s">
        <v>20</v>
      </c>
      <c r="D6" s="455" t="s">
        <v>142</v>
      </c>
      <c r="E6" s="249" t="s">
        <v>2</v>
      </c>
      <c r="F6" s="243" t="s">
        <v>138</v>
      </c>
      <c r="G6" s="244" t="s">
        <v>139</v>
      </c>
      <c r="H6" s="244" t="s">
        <v>140</v>
      </c>
      <c r="I6" s="245" t="s">
        <v>141</v>
      </c>
    </row>
    <row r="8" spans="1:9" ht="12" customHeight="1" thickBot="1"/>
    <row r="9" spans="1:9" ht="12.75" customHeight="1" thickBot="1">
      <c r="A9" s="103" t="s">
        <v>24</v>
      </c>
      <c r="B9" s="119" t="s">
        <v>25</v>
      </c>
      <c r="C9" s="104" t="s">
        <v>20</v>
      </c>
      <c r="D9" s="457" t="s">
        <v>142</v>
      </c>
      <c r="E9" s="236" t="s">
        <v>2</v>
      </c>
      <c r="F9" s="243" t="s">
        <v>138</v>
      </c>
      <c r="G9" s="244" t="s">
        <v>139</v>
      </c>
      <c r="H9" s="244" t="s">
        <v>140</v>
      </c>
      <c r="I9" s="245" t="s">
        <v>141</v>
      </c>
    </row>
    <row r="11" spans="1:9" ht="12" customHeight="1" thickBot="1"/>
    <row r="12" spans="1:9" ht="29.25" customHeight="1" thickBot="1">
      <c r="A12" s="246" t="s">
        <v>26</v>
      </c>
      <c r="B12" s="250" t="s">
        <v>340</v>
      </c>
      <c r="C12" s="247" t="s">
        <v>20</v>
      </c>
      <c r="D12" s="455" t="s">
        <v>142</v>
      </c>
      <c r="E12" s="252" t="s">
        <v>2</v>
      </c>
      <c r="F12" s="37" t="s">
        <v>138</v>
      </c>
      <c r="G12" s="38" t="s">
        <v>139</v>
      </c>
      <c r="H12" s="38" t="s">
        <v>140</v>
      </c>
      <c r="I12" s="39" t="s">
        <v>141</v>
      </c>
    </row>
    <row r="14" spans="1:9" ht="12" customHeight="1" thickBot="1"/>
    <row r="15" spans="1:9" ht="61.5" customHeight="1">
      <c r="A15" s="103" t="s">
        <v>27</v>
      </c>
      <c r="B15" s="720" t="s">
        <v>341</v>
      </c>
      <c r="C15" s="104" t="s">
        <v>20</v>
      </c>
      <c r="D15" s="457" t="s">
        <v>142</v>
      </c>
      <c r="E15" s="236" t="s">
        <v>2</v>
      </c>
      <c r="F15" s="716" t="s">
        <v>138</v>
      </c>
      <c r="G15" s="717" t="s">
        <v>139</v>
      </c>
      <c r="H15" s="717" t="s">
        <v>140</v>
      </c>
      <c r="I15" s="718" t="s">
        <v>141</v>
      </c>
    </row>
    <row r="17" spans="1:9" ht="12" customHeight="1" thickBot="1"/>
    <row r="18" spans="1:9" ht="45" customHeight="1" thickBot="1">
      <c r="A18" s="1036" t="s">
        <v>28</v>
      </c>
      <c r="B18" s="1037" t="s">
        <v>319</v>
      </c>
      <c r="C18" s="1038" t="s">
        <v>20</v>
      </c>
      <c r="D18" s="1039" t="s">
        <v>142</v>
      </c>
      <c r="E18" s="1040" t="s">
        <v>2</v>
      </c>
      <c r="F18" s="719" t="s">
        <v>138</v>
      </c>
      <c r="G18" s="244" t="s">
        <v>139</v>
      </c>
      <c r="H18" s="244" t="s">
        <v>140</v>
      </c>
      <c r="I18" s="245" t="s">
        <v>141</v>
      </c>
    </row>
    <row r="20" spans="1:9" ht="12" customHeight="1" thickBot="1"/>
    <row r="21" spans="1:9" ht="27.75" thickBot="1">
      <c r="A21" s="500" t="s">
        <v>30</v>
      </c>
      <c r="B21" s="914" t="s">
        <v>342</v>
      </c>
      <c r="C21" s="501" t="s">
        <v>20</v>
      </c>
      <c r="D21" s="502" t="s">
        <v>142</v>
      </c>
      <c r="E21" s="503" t="s">
        <v>2</v>
      </c>
      <c r="F21" s="243" t="s">
        <v>138</v>
      </c>
      <c r="G21" s="244" t="s">
        <v>139</v>
      </c>
      <c r="H21" s="244" t="s">
        <v>140</v>
      </c>
      <c r="I21" s="245" t="s">
        <v>141</v>
      </c>
    </row>
    <row r="23" spans="1:9" ht="12" customHeight="1" thickBot="1">
      <c r="B23" s="1" t="s">
        <v>0</v>
      </c>
    </row>
    <row r="24" spans="1:9" ht="25.5" customHeight="1">
      <c r="A24" s="103" t="s">
        <v>31</v>
      </c>
      <c r="B24" s="101" t="s">
        <v>343</v>
      </c>
      <c r="C24" s="104" t="s">
        <v>20</v>
      </c>
      <c r="D24" s="457" t="s">
        <v>142</v>
      </c>
      <c r="E24" s="236" t="s">
        <v>2</v>
      </c>
      <c r="F24" s="346" t="s">
        <v>138</v>
      </c>
      <c r="G24" s="347" t="s">
        <v>139</v>
      </c>
      <c r="H24" s="347" t="s">
        <v>140</v>
      </c>
      <c r="I24" s="348" t="s">
        <v>141</v>
      </c>
    </row>
    <row r="26" spans="1:9" ht="12" customHeight="1" thickBot="1"/>
    <row r="27" spans="1:9" ht="25.5" customHeight="1" thickBot="1">
      <c r="A27" s="246" t="s">
        <v>32</v>
      </c>
      <c r="B27" s="250" t="s">
        <v>344</v>
      </c>
      <c r="C27" s="247" t="s">
        <v>20</v>
      </c>
      <c r="D27" s="455" t="s">
        <v>142</v>
      </c>
      <c r="E27" s="252" t="s">
        <v>2</v>
      </c>
      <c r="F27" s="37" t="s">
        <v>138</v>
      </c>
      <c r="G27" s="38" t="s">
        <v>139</v>
      </c>
      <c r="H27" s="38" t="s">
        <v>140</v>
      </c>
      <c r="I27" s="39" t="s">
        <v>141</v>
      </c>
    </row>
    <row r="28" spans="1:9" ht="11.25" customHeight="1">
      <c r="E28" s="4"/>
    </row>
    <row r="29" spans="1:9" ht="12" customHeight="1" thickBot="1"/>
    <row r="30" spans="1:9" ht="14.25" thickBot="1">
      <c r="A30" s="246" t="s">
        <v>33</v>
      </c>
      <c r="B30" s="250" t="s">
        <v>336</v>
      </c>
      <c r="C30" s="247" t="s">
        <v>20</v>
      </c>
      <c r="D30" s="455" t="s">
        <v>142</v>
      </c>
      <c r="E30" s="252" t="s">
        <v>2</v>
      </c>
      <c r="F30" s="37" t="s">
        <v>138</v>
      </c>
      <c r="G30" s="38" t="s">
        <v>139</v>
      </c>
      <c r="H30" s="38" t="s">
        <v>140</v>
      </c>
      <c r="I30" s="39" t="s">
        <v>141</v>
      </c>
    </row>
    <row r="31" spans="1:9" ht="11.25" customHeight="1" thickBot="1">
      <c r="B31" s="59"/>
      <c r="C31" s="60"/>
      <c r="D31" s="459"/>
      <c r="E31" s="58"/>
      <c r="F31" s="58"/>
      <c r="G31" s="58"/>
      <c r="H31" s="58"/>
      <c r="I31" s="58"/>
    </row>
    <row r="32" spans="1:9" ht="14.25" thickBot="1">
      <c r="A32" s="246" t="s">
        <v>34</v>
      </c>
      <c r="B32" s="250" t="s">
        <v>765</v>
      </c>
      <c r="C32" s="247" t="s">
        <v>20</v>
      </c>
      <c r="D32" s="455" t="s">
        <v>142</v>
      </c>
      <c r="E32" s="252" t="s">
        <v>2</v>
      </c>
      <c r="F32" s="37" t="s">
        <v>138</v>
      </c>
      <c r="G32" s="38" t="s">
        <v>139</v>
      </c>
      <c r="H32" s="38" t="s">
        <v>140</v>
      </c>
      <c r="I32" s="39" t="s">
        <v>141</v>
      </c>
    </row>
    <row r="33" spans="1:10" ht="11.25" customHeight="1" thickBot="1">
      <c r="B33" s="377"/>
      <c r="C33" s="378"/>
      <c r="D33" s="470"/>
      <c r="E33" s="737"/>
      <c r="F33" s="905"/>
      <c r="G33" s="379"/>
      <c r="H33" s="379"/>
      <c r="I33" s="1077"/>
    </row>
    <row r="34" spans="1:10" ht="14.25" thickBot="1">
      <c r="A34" s="246" t="s">
        <v>767</v>
      </c>
      <c r="B34" s="250" t="s">
        <v>775</v>
      </c>
      <c r="C34" s="247" t="s">
        <v>20</v>
      </c>
      <c r="D34" s="455" t="s">
        <v>142</v>
      </c>
      <c r="E34" s="252" t="s">
        <v>2</v>
      </c>
      <c r="F34" s="37" t="s">
        <v>138</v>
      </c>
      <c r="G34" s="38" t="s">
        <v>139</v>
      </c>
      <c r="H34" s="38" t="s">
        <v>140</v>
      </c>
      <c r="I34" s="39" t="s">
        <v>141</v>
      </c>
    </row>
    <row r="35" spans="1:10" ht="11.25" customHeight="1" thickBot="1">
      <c r="B35" s="377"/>
      <c r="C35" s="378"/>
      <c r="D35" s="470"/>
      <c r="E35" s="737"/>
      <c r="F35" s="905"/>
      <c r="G35" s="379"/>
      <c r="H35" s="379"/>
      <c r="I35" s="380"/>
    </row>
    <row r="36" spans="1:10" ht="14.25" thickBot="1">
      <c r="A36" s="246" t="s">
        <v>768</v>
      </c>
      <c r="B36" s="250" t="s">
        <v>766</v>
      </c>
      <c r="C36" s="247" t="s">
        <v>20</v>
      </c>
      <c r="D36" s="455" t="s">
        <v>142</v>
      </c>
      <c r="E36" s="252" t="s">
        <v>2</v>
      </c>
      <c r="F36" s="37" t="s">
        <v>138</v>
      </c>
      <c r="G36" s="38" t="s">
        <v>139</v>
      </c>
      <c r="H36" s="38" t="s">
        <v>140</v>
      </c>
      <c r="I36" s="39" t="s">
        <v>141</v>
      </c>
    </row>
    <row r="37" spans="1:10" ht="11.25" customHeight="1" thickBot="1">
      <c r="B37" s="377"/>
      <c r="C37" s="378"/>
      <c r="D37" s="470"/>
      <c r="E37" s="737"/>
      <c r="F37" s="905"/>
      <c r="G37" s="379"/>
      <c r="H37" s="379"/>
      <c r="I37" s="1077"/>
    </row>
    <row r="38" spans="1:10" ht="27" customHeight="1" thickBot="1">
      <c r="A38" s="246" t="s">
        <v>415</v>
      </c>
      <c r="B38" s="250" t="s">
        <v>345</v>
      </c>
      <c r="C38" s="247" t="s">
        <v>20</v>
      </c>
      <c r="D38" s="455" t="s">
        <v>142</v>
      </c>
      <c r="E38" s="252" t="s">
        <v>2</v>
      </c>
      <c r="F38" s="37" t="s">
        <v>138</v>
      </c>
      <c r="G38" s="38" t="s">
        <v>139</v>
      </c>
      <c r="H38" s="38" t="s">
        <v>140</v>
      </c>
      <c r="I38" s="39" t="s">
        <v>141</v>
      </c>
    </row>
    <row r="39" spans="1:10" ht="11.25" customHeight="1">
      <c r="A39" s="311"/>
      <c r="B39" s="255"/>
      <c r="C39" s="114"/>
      <c r="D39" s="258"/>
      <c r="E39" s="115"/>
      <c r="F39" s="312"/>
      <c r="G39" s="264"/>
      <c r="H39" s="264"/>
      <c r="I39" s="265"/>
    </row>
    <row r="40" spans="1:10" ht="11.25" customHeight="1">
      <c r="A40" s="240"/>
      <c r="B40" s="256"/>
      <c r="C40" s="53"/>
      <c r="D40" s="99"/>
      <c r="E40" s="116"/>
      <c r="F40" s="313"/>
      <c r="G40" s="266"/>
      <c r="H40" s="266"/>
      <c r="I40" s="267"/>
    </row>
    <row r="41" spans="1:10" ht="11.25" customHeight="1">
      <c r="A41" s="240"/>
      <c r="B41" s="256"/>
      <c r="C41" s="53"/>
      <c r="D41" s="99"/>
      <c r="E41" s="116"/>
      <c r="F41" s="314"/>
      <c r="G41" s="268"/>
      <c r="H41" s="268"/>
      <c r="I41" s="269"/>
    </row>
    <row r="42" spans="1:10" ht="11.25" customHeight="1" thickBot="1">
      <c r="A42" s="241"/>
      <c r="B42" s="257"/>
      <c r="C42" s="56"/>
      <c r="D42" s="251"/>
      <c r="E42" s="118"/>
      <c r="F42" s="315"/>
      <c r="G42" s="271"/>
      <c r="H42" s="272"/>
      <c r="I42" s="273"/>
    </row>
    <row r="43" spans="1:10" ht="11.25" customHeight="1" thickBot="1">
      <c r="B43" s="105"/>
      <c r="C43" s="106"/>
      <c r="D43" s="456"/>
      <c r="E43" s="107"/>
      <c r="F43" s="165"/>
      <c r="G43" s="166"/>
      <c r="H43" s="166"/>
      <c r="I43" s="167"/>
      <c r="J43" s="1115"/>
    </row>
    <row r="44" spans="1:10" ht="12" customHeight="1" thickBot="1"/>
    <row r="45" spans="1:10" ht="27.75" thickBot="1">
      <c r="A45" s="246" t="s">
        <v>769</v>
      </c>
      <c r="B45" s="915" t="s">
        <v>435</v>
      </c>
      <c r="C45" s="247" t="s">
        <v>20</v>
      </c>
      <c r="D45" s="455" t="s">
        <v>142</v>
      </c>
      <c r="E45" s="252" t="s">
        <v>2</v>
      </c>
      <c r="F45" s="37" t="s">
        <v>138</v>
      </c>
      <c r="G45" s="38" t="s">
        <v>139</v>
      </c>
      <c r="H45" s="38" t="s">
        <v>140</v>
      </c>
      <c r="I45" s="39" t="s">
        <v>141</v>
      </c>
      <c r="J45" s="1115"/>
    </row>
    <row r="46" spans="1:10" ht="11.25" customHeight="1">
      <c r="A46" s="442"/>
      <c r="B46" s="562"/>
      <c r="C46" s="114"/>
      <c r="D46" s="258"/>
      <c r="E46" s="115"/>
      <c r="F46" s="239"/>
      <c r="G46" s="169"/>
      <c r="H46" s="169"/>
      <c r="I46" s="174"/>
    </row>
    <row r="47" spans="1:10" ht="11.25" customHeight="1">
      <c r="A47" s="442"/>
      <c r="B47" s="934"/>
      <c r="C47" s="782"/>
      <c r="D47" s="783"/>
      <c r="E47" s="799"/>
      <c r="F47" s="238"/>
      <c r="G47" s="169"/>
      <c r="H47" s="170"/>
      <c r="I47" s="174"/>
    </row>
    <row r="48" spans="1:10" ht="11.25" customHeight="1" thickBot="1">
      <c r="A48" s="443"/>
      <c r="B48" s="951"/>
      <c r="C48" s="790"/>
      <c r="D48" s="791"/>
      <c r="E48" s="952"/>
      <c r="F48" s="242"/>
      <c r="G48" s="175"/>
      <c r="H48" s="175"/>
      <c r="I48" s="177"/>
    </row>
    <row r="49" spans="1:10" ht="11.25" customHeight="1" thickBot="1">
      <c r="B49" s="105"/>
      <c r="C49" s="106"/>
      <c r="D49" s="456"/>
      <c r="E49" s="107"/>
      <c r="F49" s="165"/>
      <c r="G49" s="166"/>
      <c r="H49" s="166"/>
      <c r="I49" s="167"/>
      <c r="J49" s="1115"/>
    </row>
    <row r="50" spans="1:10" ht="11.25" customHeight="1" thickBot="1">
      <c r="B50" s="383"/>
      <c r="C50" s="378"/>
      <c r="D50" s="470"/>
      <c r="E50" s="737"/>
      <c r="F50" s="905"/>
      <c r="G50" s="379"/>
      <c r="H50" s="379"/>
      <c r="I50" s="380"/>
    </row>
    <row r="51" spans="1:10" ht="27.75" thickBot="1">
      <c r="A51" s="246" t="s">
        <v>770</v>
      </c>
      <c r="B51" s="250" t="s">
        <v>436</v>
      </c>
      <c r="C51" s="247" t="s">
        <v>20</v>
      </c>
      <c r="D51" s="455" t="s">
        <v>142</v>
      </c>
      <c r="E51" s="252" t="s">
        <v>2</v>
      </c>
      <c r="F51" s="37" t="s">
        <v>138</v>
      </c>
      <c r="G51" s="38" t="s">
        <v>139</v>
      </c>
      <c r="H51" s="38" t="s">
        <v>140</v>
      </c>
      <c r="I51" s="39" t="s">
        <v>141</v>
      </c>
    </row>
    <row r="52" spans="1:10" ht="11.25" customHeight="1">
      <c r="A52" s="441"/>
      <c r="B52" s="255"/>
      <c r="C52" s="114"/>
      <c r="D52" s="258"/>
      <c r="E52" s="499"/>
      <c r="F52" s="253"/>
      <c r="G52" s="172"/>
      <c r="H52" s="171"/>
      <c r="I52" s="173"/>
    </row>
    <row r="53" spans="1:10" ht="11.25" customHeight="1">
      <c r="A53" s="442"/>
      <c r="B53" s="563"/>
      <c r="C53" s="782"/>
      <c r="D53" s="783"/>
      <c r="E53" s="799"/>
      <c r="F53" s="239"/>
      <c r="G53" s="169"/>
      <c r="H53" s="169"/>
      <c r="I53" s="174"/>
    </row>
    <row r="54" spans="1:10" ht="11.25" customHeight="1">
      <c r="A54" s="442"/>
      <c r="B54" s="934"/>
      <c r="C54" s="782"/>
      <c r="D54" s="783"/>
      <c r="E54" s="799"/>
      <c r="F54" s="238"/>
      <c r="G54" s="169"/>
      <c r="H54" s="170"/>
      <c r="I54" s="174"/>
    </row>
    <row r="55" spans="1:10" ht="11.25" customHeight="1" thickBot="1">
      <c r="A55" s="443"/>
      <c r="B55" s="951"/>
      <c r="C55" s="790"/>
      <c r="D55" s="791"/>
      <c r="E55" s="952"/>
      <c r="F55" s="242"/>
      <c r="G55" s="175"/>
      <c r="H55" s="175"/>
      <c r="I55" s="177"/>
    </row>
    <row r="56" spans="1:10" ht="11.25" customHeight="1" thickBot="1">
      <c r="B56" s="105"/>
      <c r="C56" s="106"/>
      <c r="D56" s="456"/>
      <c r="E56" s="107"/>
      <c r="F56" s="165"/>
      <c r="G56" s="166"/>
      <c r="H56" s="166"/>
      <c r="I56" s="167"/>
    </row>
    <row r="57" spans="1:10" ht="11.25" customHeight="1" thickBot="1">
      <c r="B57" s="377"/>
      <c r="C57" s="378"/>
      <c r="D57" s="470"/>
      <c r="E57" s="384"/>
      <c r="F57" s="905"/>
      <c r="G57" s="379"/>
      <c r="H57" s="379"/>
      <c r="I57" s="380"/>
    </row>
    <row r="58" spans="1:10" ht="11.25" customHeight="1" thickBot="1">
      <c r="A58" s="103" t="s">
        <v>771</v>
      </c>
      <c r="B58" s="929" t="s">
        <v>169</v>
      </c>
      <c r="C58" s="104" t="s">
        <v>20</v>
      </c>
      <c r="D58" s="457" t="s">
        <v>142</v>
      </c>
      <c r="E58" s="98" t="s">
        <v>2</v>
      </c>
      <c r="F58" s="37" t="s">
        <v>138</v>
      </c>
      <c r="G58" s="38" t="s">
        <v>139</v>
      </c>
      <c r="H58" s="38" t="s">
        <v>140</v>
      </c>
      <c r="I58" s="39" t="s">
        <v>141</v>
      </c>
    </row>
    <row r="59" spans="1:10" ht="11.25" customHeight="1">
      <c r="A59" s="448"/>
      <c r="B59" s="308"/>
      <c r="C59" s="114"/>
      <c r="D59" s="258"/>
      <c r="E59" s="115"/>
      <c r="F59" s="108"/>
      <c r="G59" s="14"/>
      <c r="H59" s="14"/>
      <c r="I59" s="45"/>
    </row>
    <row r="60" spans="1:10" ht="11.25" customHeight="1">
      <c r="A60" s="446"/>
      <c r="B60" s="309"/>
      <c r="C60" s="53"/>
      <c r="D60" s="99"/>
      <c r="E60" s="116"/>
      <c r="F60" s="109"/>
      <c r="G60" s="18"/>
      <c r="H60" s="19"/>
      <c r="I60" s="20"/>
    </row>
    <row r="61" spans="1:10" ht="11.25" customHeight="1">
      <c r="A61" s="446"/>
      <c r="B61" s="309"/>
      <c r="C61" s="53"/>
      <c r="D61" s="99"/>
      <c r="E61" s="116"/>
      <c r="F61" s="109"/>
      <c r="G61" s="19"/>
      <c r="H61" s="18"/>
      <c r="I61" s="20"/>
    </row>
    <row r="62" spans="1:10" ht="11.25" customHeight="1" thickBot="1">
      <c r="A62" s="440"/>
      <c r="B62" s="310"/>
      <c r="C62" s="56"/>
      <c r="D62" s="251"/>
      <c r="E62" s="118"/>
      <c r="F62" s="120"/>
      <c r="G62" s="24"/>
      <c r="H62" s="24"/>
      <c r="I62" s="25"/>
    </row>
    <row r="63" spans="1:10" ht="12" customHeight="1">
      <c r="B63" s="105"/>
      <c r="C63" s="378"/>
      <c r="D63" s="536"/>
      <c r="E63" s="538"/>
      <c r="F63" s="539"/>
      <c r="G63" s="540"/>
      <c r="H63" s="540"/>
      <c r="I63" s="541"/>
    </row>
    <row r="65" spans="1:10" ht="11.25" customHeight="1">
      <c r="A65" s="1591" t="s">
        <v>149</v>
      </c>
      <c r="B65" s="1591"/>
      <c r="C65" s="1591"/>
      <c r="D65" s="1591"/>
      <c r="E65" s="1591"/>
      <c r="F65" s="1591"/>
      <c r="G65" s="1591"/>
      <c r="H65" s="1591"/>
      <c r="I65" s="1591"/>
    </row>
    <row r="66" spans="1:10" ht="11.25" customHeight="1">
      <c r="A66" s="1591"/>
      <c r="B66" s="1591"/>
      <c r="C66" s="1591"/>
      <c r="D66" s="1591"/>
      <c r="E66" s="1591"/>
      <c r="F66" s="1591"/>
      <c r="G66" s="1591"/>
      <c r="H66" s="1591"/>
      <c r="I66" s="1591"/>
    </row>
    <row r="67" spans="1:10" s="62" customFormat="1" ht="12" customHeight="1" thickBot="1">
      <c r="A67" s="319"/>
      <c r="B67" s="319"/>
      <c r="C67" s="319"/>
      <c r="D67" s="460"/>
      <c r="E67" s="319"/>
      <c r="J67" s="1116"/>
    </row>
    <row r="68" spans="1:10" s="62" customFormat="1" ht="30.75" customHeight="1" thickBot="1">
      <c r="A68" s="320" t="s">
        <v>37</v>
      </c>
      <c r="B68" s="250" t="s">
        <v>339</v>
      </c>
      <c r="C68" s="247" t="s">
        <v>20</v>
      </c>
      <c r="D68" s="455" t="s">
        <v>142</v>
      </c>
      <c r="E68" s="249" t="s">
        <v>2</v>
      </c>
      <c r="F68" s="37" t="s">
        <v>138</v>
      </c>
      <c r="G68" s="38" t="s">
        <v>139</v>
      </c>
      <c r="H68" s="38" t="s">
        <v>140</v>
      </c>
      <c r="I68" s="39" t="s">
        <v>141</v>
      </c>
      <c r="J68" s="1116"/>
    </row>
    <row r="69" spans="1:10" s="62" customFormat="1" ht="11.25" customHeight="1">
      <c r="A69" s="444"/>
      <c r="B69" s="147"/>
      <c r="C69" s="114"/>
      <c r="D69" s="461"/>
      <c r="E69" s="115"/>
      <c r="F69" s="317"/>
      <c r="G69" s="279"/>
      <c r="H69" s="278"/>
      <c r="I69" s="280"/>
      <c r="J69" s="1116"/>
    </row>
    <row r="70" spans="1:10" s="62" customFormat="1" ht="11.25" customHeight="1">
      <c r="A70" s="445"/>
      <c r="B70" s="439"/>
      <c r="C70" s="53"/>
      <c r="D70" s="462"/>
      <c r="E70" s="116"/>
      <c r="F70" s="318"/>
      <c r="G70" s="219"/>
      <c r="H70" s="219"/>
      <c r="I70" s="275"/>
      <c r="J70" s="1116"/>
    </row>
    <row r="71" spans="1:10" s="62" customFormat="1" ht="11.25" customHeight="1">
      <c r="A71" s="445"/>
      <c r="B71" s="256"/>
      <c r="C71" s="53"/>
      <c r="D71" s="99"/>
      <c r="E71" s="116"/>
      <c r="F71" s="318"/>
      <c r="G71" s="219"/>
      <c r="H71" s="219"/>
      <c r="I71" s="275"/>
      <c r="J71" s="1116"/>
    </row>
    <row r="72" spans="1:10" s="62" customFormat="1" ht="11.25" customHeight="1">
      <c r="A72" s="446"/>
      <c r="B72" s="256"/>
      <c r="C72" s="53"/>
      <c r="D72" s="99"/>
      <c r="E72" s="116"/>
      <c r="F72" s="318"/>
      <c r="G72" s="219"/>
      <c r="H72" s="219"/>
      <c r="I72" s="275"/>
      <c r="J72" s="1116"/>
    </row>
    <row r="73" spans="1:10" s="62" customFormat="1" ht="11.25" customHeight="1">
      <c r="A73" s="445"/>
      <c r="B73" s="148"/>
      <c r="C73" s="53"/>
      <c r="D73" s="462"/>
      <c r="E73" s="116"/>
      <c r="F73" s="285"/>
      <c r="G73" s="219"/>
      <c r="H73" s="219"/>
      <c r="I73" s="274"/>
      <c r="J73" s="1116"/>
    </row>
    <row r="74" spans="1:10" s="62" customFormat="1" ht="11.25" customHeight="1">
      <c r="A74" s="445"/>
      <c r="B74" s="148"/>
      <c r="C74" s="53"/>
      <c r="D74" s="462"/>
      <c r="E74" s="116"/>
      <c r="F74" s="318"/>
      <c r="G74" s="219"/>
      <c r="H74" s="218"/>
      <c r="I74" s="274"/>
      <c r="J74" s="1116"/>
    </row>
    <row r="75" spans="1:10" s="62" customFormat="1" ht="11.25" customHeight="1" thickBot="1">
      <c r="A75" s="447"/>
      <c r="B75" s="149"/>
      <c r="C75" s="56"/>
      <c r="D75" s="463"/>
      <c r="E75" s="118"/>
      <c r="F75" s="305"/>
      <c r="G75" s="276"/>
      <c r="H75" s="276"/>
      <c r="I75" s="277"/>
      <c r="J75" s="1116"/>
    </row>
    <row r="76" spans="1:10" s="62" customFormat="1" ht="11.25" customHeight="1" thickBot="1">
      <c r="B76" s="137"/>
      <c r="C76" s="197"/>
      <c r="D76" s="464"/>
      <c r="E76" s="316"/>
      <c r="F76" s="198"/>
      <c r="G76" s="199"/>
      <c r="H76" s="199"/>
      <c r="I76" s="200"/>
      <c r="J76" s="1117"/>
    </row>
    <row r="77" spans="1:10" ht="12" customHeight="1" thickBot="1">
      <c r="J77" s="1115"/>
    </row>
    <row r="78" spans="1:10" ht="27.75" thickBot="1">
      <c r="A78" s="246" t="s">
        <v>416</v>
      </c>
      <c r="B78" s="250" t="s">
        <v>346</v>
      </c>
      <c r="C78" s="247" t="s">
        <v>20</v>
      </c>
      <c r="D78" s="455" t="s">
        <v>142</v>
      </c>
      <c r="E78" s="252" t="s">
        <v>2</v>
      </c>
      <c r="F78" s="37" t="s">
        <v>138</v>
      </c>
      <c r="G78" s="38" t="s">
        <v>139</v>
      </c>
      <c r="H78" s="38" t="s">
        <v>140</v>
      </c>
      <c r="I78" s="39" t="s">
        <v>141</v>
      </c>
      <c r="J78" s="1115"/>
    </row>
    <row r="79" spans="1:10" ht="11.25" customHeight="1">
      <c r="A79" s="448"/>
      <c r="B79" s="147"/>
      <c r="C79" s="114"/>
      <c r="D79" s="258"/>
      <c r="E79" s="115"/>
      <c r="F79" s="284"/>
      <c r="G79" s="194"/>
      <c r="H79" s="193"/>
      <c r="I79" s="281"/>
      <c r="J79" s="1115"/>
    </row>
    <row r="80" spans="1:10" ht="11.25" customHeight="1">
      <c r="A80" s="446"/>
      <c r="B80" s="439"/>
      <c r="C80" s="53"/>
      <c r="D80" s="462"/>
      <c r="E80" s="116"/>
      <c r="F80" s="238"/>
      <c r="G80" s="170"/>
      <c r="H80" s="169"/>
      <c r="I80" s="174"/>
      <c r="J80" s="1115"/>
    </row>
    <row r="81" spans="1:10" ht="11.25" customHeight="1">
      <c r="A81" s="322"/>
      <c r="B81" s="309"/>
      <c r="C81" s="53"/>
      <c r="D81" s="99"/>
      <c r="E81" s="116"/>
      <c r="F81" s="238"/>
      <c r="G81" s="170"/>
      <c r="H81" s="169"/>
      <c r="I81" s="174"/>
      <c r="J81" s="1115"/>
    </row>
    <row r="82" spans="1:10" ht="11.25" customHeight="1">
      <c r="A82" s="446"/>
      <c r="B82" s="309"/>
      <c r="C82" s="53"/>
      <c r="D82" s="99"/>
      <c r="E82" s="116"/>
      <c r="F82" s="238"/>
      <c r="G82" s="170"/>
      <c r="H82" s="169"/>
      <c r="I82" s="174"/>
      <c r="J82" s="1115"/>
    </row>
    <row r="83" spans="1:10" ht="11.25" customHeight="1">
      <c r="A83" s="445"/>
      <c r="B83" s="321"/>
      <c r="C83" s="53"/>
      <c r="D83" s="462"/>
      <c r="E83" s="116"/>
      <c r="F83" s="285"/>
      <c r="G83" s="219"/>
      <c r="H83" s="219"/>
      <c r="I83" s="274"/>
      <c r="J83" s="1115"/>
    </row>
    <row r="84" spans="1:10" ht="11.25" customHeight="1">
      <c r="A84" s="446"/>
      <c r="B84" s="309"/>
      <c r="C84" s="53"/>
      <c r="D84" s="99"/>
      <c r="E84" s="116"/>
      <c r="F84" s="238"/>
      <c r="G84" s="169"/>
      <c r="H84" s="170"/>
      <c r="I84" s="174"/>
      <c r="J84" s="1118"/>
    </row>
    <row r="85" spans="1:10" ht="11.25" customHeight="1" thickBot="1">
      <c r="A85" s="440"/>
      <c r="B85" s="310"/>
      <c r="C85" s="56"/>
      <c r="D85" s="251"/>
      <c r="E85" s="118"/>
      <c r="F85" s="242"/>
      <c r="G85" s="175"/>
      <c r="H85" s="175"/>
      <c r="I85" s="177"/>
      <c r="J85" s="1115"/>
    </row>
    <row r="86" spans="1:10" ht="11.25" customHeight="1" thickBot="1">
      <c r="B86" s="105"/>
      <c r="C86" s="106"/>
      <c r="D86" s="456"/>
      <c r="E86" s="451"/>
      <c r="F86" s="165"/>
      <c r="G86" s="166"/>
      <c r="H86" s="166"/>
      <c r="I86" s="167"/>
      <c r="J86" s="1115"/>
    </row>
    <row r="87" spans="1:10" ht="12" customHeight="1">
      <c r="E87" s="450"/>
      <c r="H87" s="449"/>
    </row>
    <row r="88" spans="1:10" ht="12" thickBot="1"/>
    <row r="89" spans="1:10" ht="29.25" customHeight="1" thickBot="1">
      <c r="A89" s="246" t="s">
        <v>417</v>
      </c>
      <c r="B89" s="250" t="s">
        <v>347</v>
      </c>
      <c r="C89" s="247" t="s">
        <v>20</v>
      </c>
      <c r="D89" s="455" t="s">
        <v>142</v>
      </c>
      <c r="E89" s="252" t="s">
        <v>2</v>
      </c>
      <c r="F89" s="346" t="s">
        <v>138</v>
      </c>
      <c r="G89" s="347" t="s">
        <v>139</v>
      </c>
      <c r="H89" s="347" t="s">
        <v>140</v>
      </c>
      <c r="I89" s="348" t="s">
        <v>141</v>
      </c>
    </row>
    <row r="90" spans="1:10" ht="11.25" customHeight="1">
      <c r="A90" s="448"/>
      <c r="B90" s="147"/>
      <c r="C90" s="114"/>
      <c r="D90" s="258"/>
      <c r="E90" s="304"/>
      <c r="F90" s="253"/>
      <c r="G90" s="172"/>
      <c r="H90" s="171"/>
      <c r="I90" s="173"/>
    </row>
    <row r="91" spans="1:10" ht="11.25" customHeight="1">
      <c r="A91" s="446"/>
      <c r="B91" s="439"/>
      <c r="C91" s="53"/>
      <c r="D91" s="462"/>
      <c r="E91" s="556"/>
      <c r="F91" s="811"/>
      <c r="G91" s="785"/>
      <c r="H91" s="784"/>
      <c r="I91" s="788"/>
    </row>
    <row r="92" spans="1:10" ht="11.25" customHeight="1">
      <c r="A92" s="446"/>
      <c r="B92" s="256"/>
      <c r="C92" s="53"/>
      <c r="D92" s="99"/>
      <c r="E92" s="556"/>
      <c r="F92" s="811"/>
      <c r="G92" s="785"/>
      <c r="H92" s="784"/>
      <c r="I92" s="788"/>
    </row>
    <row r="93" spans="1:10" ht="11.25" customHeight="1">
      <c r="A93" s="446"/>
      <c r="B93" s="256"/>
      <c r="C93" s="53"/>
      <c r="D93" s="99"/>
      <c r="E93" s="556"/>
      <c r="F93" s="811"/>
      <c r="G93" s="785"/>
      <c r="H93" s="784"/>
      <c r="I93" s="788"/>
    </row>
    <row r="94" spans="1:10" ht="11.25" customHeight="1">
      <c r="A94" s="445"/>
      <c r="B94" s="148"/>
      <c r="C94" s="53"/>
      <c r="D94" s="462"/>
      <c r="E94" s="556"/>
      <c r="F94" s="901"/>
      <c r="G94" s="900"/>
      <c r="H94" s="900"/>
      <c r="I94" s="902"/>
    </row>
    <row r="95" spans="1:10" ht="11.25" customHeight="1">
      <c r="A95" s="446"/>
      <c r="B95" s="256"/>
      <c r="C95" s="53"/>
      <c r="D95" s="99"/>
      <c r="E95" s="556"/>
      <c r="F95" s="811"/>
      <c r="G95" s="784"/>
      <c r="H95" s="785"/>
      <c r="I95" s="903"/>
    </row>
    <row r="96" spans="1:10" ht="11.25" customHeight="1" thickBot="1">
      <c r="A96" s="440"/>
      <c r="B96" s="257"/>
      <c r="C96" s="56"/>
      <c r="D96" s="251"/>
      <c r="E96" s="810"/>
      <c r="F96" s="242"/>
      <c r="G96" s="175"/>
      <c r="H96" s="175"/>
      <c r="I96" s="177"/>
    </row>
    <row r="97" spans="1:10" ht="11.25" customHeight="1" thickBot="1">
      <c r="B97" s="105"/>
      <c r="C97" s="106"/>
      <c r="D97" s="456"/>
      <c r="E97" s="237"/>
      <c r="F97" s="165"/>
      <c r="G97" s="166"/>
      <c r="H97" s="166"/>
      <c r="I97" s="167"/>
      <c r="J97" s="1115"/>
    </row>
    <row r="98" spans="1:10" ht="12" customHeight="1">
      <c r="E98" s="450"/>
      <c r="H98" s="449"/>
    </row>
    <row r="99" spans="1:10" ht="17.25" customHeight="1" thickBot="1"/>
    <row r="100" spans="1:10" ht="27" customHeight="1" thickBot="1">
      <c r="A100" s="246" t="s">
        <v>157</v>
      </c>
      <c r="B100" s="250" t="s">
        <v>779</v>
      </c>
      <c r="C100" s="247" t="s">
        <v>20</v>
      </c>
      <c r="D100" s="455" t="s">
        <v>142</v>
      </c>
      <c r="E100" s="252" t="s">
        <v>2</v>
      </c>
      <c r="F100" s="37" t="s">
        <v>138</v>
      </c>
      <c r="G100" s="38" t="s">
        <v>139</v>
      </c>
      <c r="H100" s="38" t="s">
        <v>140</v>
      </c>
      <c r="I100" s="39" t="s">
        <v>141</v>
      </c>
    </row>
    <row r="101" spans="1:10" ht="11.25" customHeight="1">
      <c r="A101" s="448"/>
      <c r="B101" s="147"/>
      <c r="C101" s="53"/>
      <c r="D101" s="99"/>
      <c r="E101" s="282"/>
      <c r="F101" s="238"/>
      <c r="G101" s="170"/>
      <c r="H101" s="169"/>
      <c r="I101" s="174"/>
    </row>
    <row r="102" spans="1:10" ht="11.25" customHeight="1">
      <c r="A102" s="446"/>
      <c r="B102" s="309"/>
      <c r="C102" s="53"/>
      <c r="D102" s="99"/>
      <c r="E102" s="282"/>
      <c r="F102" s="238"/>
      <c r="G102" s="170"/>
      <c r="H102" s="169"/>
      <c r="I102" s="174"/>
    </row>
    <row r="103" spans="1:10" ht="11.25" customHeight="1">
      <c r="A103" s="446"/>
      <c r="B103" s="309"/>
      <c r="C103" s="53"/>
      <c r="D103" s="99"/>
      <c r="E103" s="282"/>
      <c r="F103" s="238"/>
      <c r="G103" s="170"/>
      <c r="H103" s="169"/>
      <c r="I103" s="174"/>
    </row>
    <row r="104" spans="1:10" ht="11.25" customHeight="1">
      <c r="A104" s="446"/>
      <c r="B104" s="309"/>
      <c r="C104" s="53"/>
      <c r="D104" s="99"/>
      <c r="E104" s="282"/>
      <c r="F104" s="238"/>
      <c r="G104" s="170"/>
      <c r="H104" s="169"/>
      <c r="I104" s="174"/>
    </row>
    <row r="105" spans="1:10" ht="11.25" customHeight="1">
      <c r="A105" s="446"/>
      <c r="B105" s="309"/>
      <c r="C105" s="53"/>
      <c r="D105" s="99"/>
      <c r="E105" s="282"/>
      <c r="F105" s="238"/>
      <c r="G105" s="170"/>
      <c r="H105" s="169"/>
      <c r="I105" s="174"/>
    </row>
    <row r="106" spans="1:10" ht="11.25" customHeight="1">
      <c r="A106" s="446"/>
      <c r="B106" s="309"/>
      <c r="C106" s="53"/>
      <c r="D106" s="99"/>
      <c r="E106" s="282"/>
      <c r="F106" s="238"/>
      <c r="G106" s="170"/>
      <c r="H106" s="169"/>
      <c r="I106" s="174"/>
    </row>
    <row r="107" spans="1:10" ht="11.25" customHeight="1">
      <c r="A107" s="446"/>
      <c r="B107" s="309"/>
      <c r="C107" s="53"/>
      <c r="D107" s="99"/>
      <c r="E107" s="282"/>
      <c r="F107" s="238"/>
      <c r="G107" s="170"/>
      <c r="H107" s="169"/>
      <c r="I107" s="174"/>
    </row>
    <row r="108" spans="1:10" ht="11.25" customHeight="1">
      <c r="A108" s="446"/>
      <c r="B108" s="309"/>
      <c r="C108" s="53"/>
      <c r="D108" s="99"/>
      <c r="E108" s="282"/>
      <c r="F108" s="238"/>
      <c r="G108" s="170"/>
      <c r="H108" s="169"/>
      <c r="I108" s="174"/>
    </row>
    <row r="109" spans="1:10" ht="11.25" customHeight="1">
      <c r="A109" s="446"/>
      <c r="B109" s="321"/>
      <c r="C109" s="53"/>
      <c r="D109" s="462"/>
      <c r="E109" s="282"/>
      <c r="F109" s="285"/>
      <c r="G109" s="219"/>
      <c r="H109" s="219"/>
      <c r="I109" s="274"/>
    </row>
    <row r="110" spans="1:10" ht="11.25" customHeight="1">
      <c r="A110" s="446"/>
      <c r="B110" s="309"/>
      <c r="C110" s="53"/>
      <c r="D110" s="99"/>
      <c r="E110" s="282"/>
      <c r="F110" s="238"/>
      <c r="G110" s="169"/>
      <c r="H110" s="170"/>
      <c r="I110" s="174"/>
    </row>
    <row r="111" spans="1:10" ht="11.25" customHeight="1" thickBot="1">
      <c r="A111" s="440"/>
      <c r="B111" s="310"/>
      <c r="C111" s="56"/>
      <c r="D111" s="251"/>
      <c r="E111" s="118"/>
      <c r="F111" s="242"/>
      <c r="G111" s="175"/>
      <c r="H111" s="175"/>
      <c r="I111" s="177"/>
    </row>
    <row r="112" spans="1:10" ht="12" customHeight="1" thickBot="1">
      <c r="B112" s="105"/>
      <c r="C112" s="106"/>
      <c r="D112" s="456"/>
      <c r="E112" s="107"/>
      <c r="F112" s="165"/>
      <c r="G112" s="166"/>
      <c r="H112" s="166"/>
      <c r="I112" s="167"/>
    </row>
    <row r="114" spans="1:10" ht="11.25" customHeight="1" thickBot="1"/>
    <row r="115" spans="1:10" ht="49.15" customHeight="1" thickBot="1">
      <c r="A115" s="246" t="s">
        <v>38</v>
      </c>
      <c r="B115" s="250" t="s">
        <v>809</v>
      </c>
      <c r="C115" s="248" t="s">
        <v>20</v>
      </c>
      <c r="D115" s="455" t="s">
        <v>142</v>
      </c>
      <c r="E115" s="252" t="s">
        <v>2</v>
      </c>
      <c r="F115" s="37" t="s">
        <v>138</v>
      </c>
      <c r="G115" s="38" t="s">
        <v>139</v>
      </c>
      <c r="H115" s="38" t="s">
        <v>140</v>
      </c>
      <c r="I115" s="39" t="s">
        <v>141</v>
      </c>
      <c r="J115" s="1115"/>
    </row>
    <row r="116" spans="1:10" ht="11.25" customHeight="1">
      <c r="A116" s="448"/>
      <c r="B116" s="950"/>
      <c r="C116" s="114"/>
      <c r="D116" s="258"/>
      <c r="E116" s="115"/>
      <c r="F116" s="180"/>
      <c r="G116" s="181"/>
      <c r="H116" s="182"/>
      <c r="I116" s="183"/>
    </row>
    <row r="117" spans="1:10" ht="11.25" customHeight="1">
      <c r="A117" s="515"/>
      <c r="B117" s="256"/>
      <c r="C117" s="53"/>
      <c r="D117" s="99"/>
      <c r="E117" s="282"/>
      <c r="F117" s="343"/>
      <c r="G117" s="216"/>
      <c r="H117" s="216"/>
      <c r="I117" s="217"/>
    </row>
    <row r="118" spans="1:10" ht="11.25" customHeight="1">
      <c r="A118" s="446"/>
      <c r="B118" s="256"/>
      <c r="C118" s="53"/>
      <c r="D118" s="99"/>
      <c r="E118" s="116"/>
      <c r="F118" s="17"/>
      <c r="G118" s="18"/>
      <c r="H118" s="19"/>
      <c r="I118" s="20"/>
    </row>
    <row r="119" spans="1:10" ht="11.25" customHeight="1">
      <c r="A119" s="446"/>
      <c r="B119" s="49"/>
      <c r="C119" s="53"/>
      <c r="D119" s="99"/>
      <c r="E119" s="116"/>
      <c r="F119" s="17"/>
      <c r="G119" s="18"/>
      <c r="H119" s="19"/>
      <c r="I119" s="20"/>
    </row>
    <row r="120" spans="1:10" ht="11.25" customHeight="1">
      <c r="A120" s="446"/>
      <c r="B120" s="705"/>
      <c r="C120" s="53"/>
      <c r="D120" s="99"/>
      <c r="E120" s="116"/>
      <c r="F120" s="17"/>
      <c r="G120" s="18"/>
      <c r="H120" s="19"/>
      <c r="I120" s="22"/>
    </row>
    <row r="121" spans="1:10" ht="11.25" customHeight="1">
      <c r="A121" s="505"/>
      <c r="B121" s="256"/>
      <c r="C121" s="53"/>
      <c r="D121" s="99"/>
      <c r="E121" s="282"/>
      <c r="F121" s="17"/>
      <c r="G121" s="18"/>
      <c r="H121" s="19"/>
      <c r="I121" s="20"/>
    </row>
    <row r="122" spans="1:10" ht="11.25" customHeight="1">
      <c r="A122" s="446"/>
      <c r="B122" s="256"/>
      <c r="C122" s="53"/>
      <c r="D122" s="99"/>
      <c r="E122" s="116"/>
      <c r="F122" s="17"/>
      <c r="G122" s="19"/>
      <c r="H122" s="18"/>
      <c r="I122" s="20"/>
    </row>
    <row r="123" spans="1:10" ht="11.25" customHeight="1" thickBot="1">
      <c r="A123" s="440"/>
      <c r="B123" s="257"/>
      <c r="C123" s="56"/>
      <c r="D123" s="251"/>
      <c r="E123" s="118"/>
      <c r="F123" s="21"/>
      <c r="G123" s="19"/>
      <c r="H123" s="19"/>
      <c r="I123" s="20"/>
      <c r="J123" s="1119"/>
    </row>
    <row r="124" spans="1:10" ht="12" customHeight="1" thickBot="1">
      <c r="B124" s="105"/>
      <c r="C124" s="106"/>
      <c r="D124" s="456"/>
      <c r="E124" s="107"/>
      <c r="F124" s="29"/>
      <c r="G124" s="30"/>
      <c r="H124" s="30"/>
      <c r="I124" s="31"/>
    </row>
    <row r="126" spans="1:10" ht="11.25" customHeight="1" thickBot="1"/>
    <row r="127" spans="1:10" ht="28.5" customHeight="1" thickBot="1">
      <c r="A127" s="246" t="s">
        <v>39</v>
      </c>
      <c r="B127" s="250" t="s">
        <v>780</v>
      </c>
      <c r="C127" s="247" t="s">
        <v>20</v>
      </c>
      <c r="D127" s="455" t="s">
        <v>142</v>
      </c>
      <c r="E127" s="252" t="s">
        <v>2</v>
      </c>
      <c r="F127" s="37" t="s">
        <v>138</v>
      </c>
      <c r="G127" s="38" t="s">
        <v>139</v>
      </c>
      <c r="H127" s="38" t="s">
        <v>140</v>
      </c>
      <c r="I127" s="39" t="s">
        <v>141</v>
      </c>
    </row>
    <row r="128" spans="1:10" ht="11.25" customHeight="1">
      <c r="A128" s="504"/>
      <c r="B128" s="928"/>
      <c r="C128" s="286"/>
      <c r="D128" s="465"/>
      <c r="E128" s="298"/>
      <c r="F128" s="301"/>
      <c r="G128" s="288"/>
      <c r="H128" s="287"/>
      <c r="I128" s="289"/>
    </row>
    <row r="129" spans="1:10" ht="11.25" customHeight="1">
      <c r="A129" s="505"/>
      <c r="B129" s="325"/>
      <c r="C129" s="290"/>
      <c r="D129" s="466"/>
      <c r="E129" s="299"/>
      <c r="F129" s="302"/>
      <c r="G129" s="291"/>
      <c r="H129" s="291"/>
      <c r="I129" s="292"/>
    </row>
    <row r="130" spans="1:10" ht="11.25" customHeight="1" thickBot="1">
      <c r="A130" s="506"/>
      <c r="B130" s="326"/>
      <c r="C130" s="293"/>
      <c r="D130" s="467"/>
      <c r="E130" s="300"/>
      <c r="F130" s="303"/>
      <c r="G130" s="294"/>
      <c r="H130" s="295"/>
      <c r="I130" s="296"/>
    </row>
    <row r="131" spans="1:10" ht="12" customHeight="1" thickBot="1">
      <c r="B131" s="105"/>
      <c r="C131" s="106"/>
      <c r="D131" s="456"/>
      <c r="E131" s="237"/>
      <c r="F131" s="165"/>
      <c r="G131" s="166"/>
      <c r="H131" s="166"/>
      <c r="I131" s="167"/>
    </row>
    <row r="133" spans="1:10" ht="11.25" customHeight="1" thickBot="1"/>
    <row r="134" spans="1:10" ht="28.5" customHeight="1" thickBot="1">
      <c r="A134" s="246" t="s">
        <v>40</v>
      </c>
      <c r="B134" s="250" t="s">
        <v>261</v>
      </c>
      <c r="C134" s="247" t="s">
        <v>20</v>
      </c>
      <c r="D134" s="455" t="s">
        <v>142</v>
      </c>
      <c r="E134" s="252" t="s">
        <v>2</v>
      </c>
      <c r="F134" s="37" t="s">
        <v>138</v>
      </c>
      <c r="G134" s="38" t="s">
        <v>139</v>
      </c>
      <c r="H134" s="38" t="s">
        <v>140</v>
      </c>
      <c r="I134" s="39" t="s">
        <v>141</v>
      </c>
    </row>
    <row r="135" spans="1:10" ht="11.25" customHeight="1">
      <c r="A135" s="448"/>
      <c r="B135" s="255"/>
      <c r="C135" s="114"/>
      <c r="D135" s="258"/>
      <c r="E135" s="115"/>
      <c r="F135" s="227"/>
      <c r="G135" s="228"/>
      <c r="H135" s="229"/>
      <c r="I135" s="230"/>
    </row>
    <row r="136" spans="1:10" ht="11.25" customHeight="1">
      <c r="A136" s="505"/>
      <c r="B136" s="256"/>
      <c r="C136" s="53"/>
      <c r="D136" s="99"/>
      <c r="E136" s="116"/>
      <c r="F136" s="510"/>
      <c r="G136" s="511"/>
      <c r="H136" s="512"/>
      <c r="I136" s="513"/>
    </row>
    <row r="137" spans="1:10" ht="11.25" customHeight="1" thickBot="1">
      <c r="A137" s="506"/>
      <c r="B137" s="257"/>
      <c r="C137" s="56"/>
      <c r="D137" s="251"/>
      <c r="E137" s="118"/>
      <c r="F137" s="507"/>
      <c r="G137" s="508"/>
      <c r="H137" s="508"/>
      <c r="I137" s="509"/>
    </row>
    <row r="138" spans="1:10" ht="12.75" customHeight="1" thickBot="1">
      <c r="B138" s="105"/>
      <c r="C138" s="106"/>
      <c r="D138" s="456"/>
      <c r="E138" s="107"/>
      <c r="F138" s="165"/>
      <c r="G138" s="166"/>
      <c r="H138" s="166"/>
      <c r="I138" s="167"/>
    </row>
    <row r="139" spans="1:10" ht="12" customHeight="1"/>
    <row r="140" spans="1:10" ht="19.5">
      <c r="A140" s="1591" t="s">
        <v>41</v>
      </c>
      <c r="B140" s="1591"/>
      <c r="C140" s="1591"/>
      <c r="D140" s="1591"/>
      <c r="E140" s="1591"/>
      <c r="F140" s="1591"/>
      <c r="G140" s="1591"/>
      <c r="H140" s="1591"/>
      <c r="I140" s="1591"/>
    </row>
    <row r="141" spans="1:10" ht="25.5" customHeight="1" thickBot="1"/>
    <row r="142" spans="1:10" ht="30" customHeight="1" thickBot="1">
      <c r="A142" s="246" t="s">
        <v>42</v>
      </c>
      <c r="B142" s="250" t="s">
        <v>781</v>
      </c>
      <c r="C142" s="247" t="s">
        <v>20</v>
      </c>
      <c r="D142" s="455" t="s">
        <v>142</v>
      </c>
      <c r="E142" s="252" t="s">
        <v>2</v>
      </c>
      <c r="F142" s="37" t="s">
        <v>138</v>
      </c>
      <c r="G142" s="38" t="s">
        <v>139</v>
      </c>
      <c r="H142" s="38" t="s">
        <v>140</v>
      </c>
      <c r="I142" s="39" t="s">
        <v>141</v>
      </c>
    </row>
    <row r="143" spans="1:10" ht="11.25" customHeight="1">
      <c r="A143" s="504"/>
      <c r="B143" s="147"/>
      <c r="C143" s="327"/>
      <c r="D143" s="333"/>
      <c r="E143" s="35"/>
      <c r="F143" s="12"/>
      <c r="G143" s="13"/>
      <c r="H143" s="14"/>
      <c r="I143" s="15"/>
      <c r="J143" s="1120"/>
    </row>
    <row r="144" spans="1:10" ht="11.25" customHeight="1">
      <c r="A144" s="505"/>
      <c r="B144" s="329"/>
      <c r="C144" s="328"/>
      <c r="D144" s="334"/>
      <c r="E144" s="16"/>
      <c r="F144" s="17"/>
      <c r="G144" s="19"/>
      <c r="H144" s="19"/>
      <c r="I144" s="22"/>
    </row>
    <row r="145" spans="1:10" ht="11.25" customHeight="1">
      <c r="A145" s="505"/>
      <c r="B145" s="329"/>
      <c r="C145" s="328"/>
      <c r="D145" s="334"/>
      <c r="E145" s="16"/>
      <c r="F145" s="17"/>
      <c r="G145" s="18"/>
      <c r="H145" s="19"/>
      <c r="I145" s="20"/>
    </row>
    <row r="146" spans="1:10" ht="11.25" customHeight="1">
      <c r="A146" s="505"/>
      <c r="B146" s="329"/>
      <c r="C146" s="328"/>
      <c r="D146" s="334"/>
      <c r="E146" s="16"/>
      <c r="F146" s="17"/>
      <c r="G146" s="18"/>
      <c r="H146" s="19"/>
      <c r="I146" s="20"/>
    </row>
    <row r="147" spans="1:10" ht="11.25" customHeight="1">
      <c r="A147" s="505"/>
      <c r="B147" s="329"/>
      <c r="C147" s="328"/>
      <c r="D147" s="334"/>
      <c r="E147" s="16"/>
      <c r="F147" s="17"/>
      <c r="G147" s="18"/>
      <c r="H147" s="19"/>
      <c r="I147" s="20"/>
    </row>
    <row r="148" spans="1:10" ht="11.25" customHeight="1">
      <c r="A148" s="505"/>
      <c r="B148" s="329"/>
      <c r="C148" s="328"/>
      <c r="D148" s="334"/>
      <c r="E148" s="16"/>
      <c r="F148" s="17"/>
      <c r="G148" s="18"/>
      <c r="H148" s="19"/>
      <c r="I148" s="20"/>
    </row>
    <row r="149" spans="1:10" ht="11.25" customHeight="1">
      <c r="A149" s="505"/>
      <c r="B149" s="329"/>
      <c r="C149" s="328"/>
      <c r="D149" s="334"/>
      <c r="E149" s="16"/>
      <c r="F149" s="17"/>
      <c r="G149" s="18"/>
      <c r="H149" s="19"/>
      <c r="I149" s="20"/>
    </row>
    <row r="150" spans="1:10" ht="11.25" customHeight="1">
      <c r="A150" s="505"/>
      <c r="B150" s="329"/>
      <c r="C150" s="328"/>
      <c r="D150" s="334"/>
      <c r="E150" s="16"/>
      <c r="F150" s="17"/>
      <c r="G150" s="18"/>
      <c r="H150" s="19"/>
      <c r="I150" s="20"/>
    </row>
    <row r="151" spans="1:10" ht="11.25" customHeight="1">
      <c r="A151" s="505"/>
      <c r="B151" s="329"/>
      <c r="C151" s="328"/>
      <c r="D151" s="334"/>
      <c r="E151" s="16"/>
      <c r="F151" s="21"/>
      <c r="G151" s="19"/>
      <c r="H151" s="19"/>
      <c r="I151" s="20"/>
    </row>
    <row r="152" spans="1:10" ht="11.25" customHeight="1">
      <c r="A152" s="514"/>
      <c r="B152" s="330"/>
      <c r="C152" s="328"/>
      <c r="D152" s="335"/>
      <c r="E152" s="16"/>
      <c r="F152" s="74"/>
      <c r="G152" s="72"/>
      <c r="H152" s="72"/>
      <c r="I152" s="73"/>
    </row>
    <row r="153" spans="1:10" ht="11.25" customHeight="1">
      <c r="A153" s="505"/>
      <c r="B153" s="329"/>
      <c r="C153" s="328"/>
      <c r="D153" s="334"/>
      <c r="E153" s="16"/>
      <c r="F153" s="21"/>
      <c r="G153" s="19"/>
      <c r="H153" s="19"/>
      <c r="I153" s="20"/>
    </row>
    <row r="154" spans="1:10" ht="11.25" customHeight="1" thickBot="1">
      <c r="A154" s="506"/>
      <c r="B154" s="331"/>
      <c r="C154" s="332"/>
      <c r="D154" s="468"/>
      <c r="E154" s="32"/>
      <c r="F154" s="33"/>
      <c r="G154" s="24"/>
      <c r="H154" s="36"/>
      <c r="I154" s="25"/>
    </row>
    <row r="155" spans="1:10" ht="12" customHeight="1" thickBot="1">
      <c r="B155" s="105"/>
      <c r="C155" s="106"/>
      <c r="D155" s="456"/>
      <c r="E155" s="107"/>
      <c r="F155" s="165"/>
      <c r="G155" s="166"/>
      <c r="H155" s="166"/>
      <c r="I155" s="167"/>
      <c r="J155" s="1115"/>
    </row>
    <row r="156" spans="1:10">
      <c r="E156" s="450"/>
      <c r="H156" s="449"/>
    </row>
    <row r="157" spans="1:10" ht="27" customHeight="1" thickBot="1"/>
    <row r="158" spans="1:10" ht="27.75" customHeight="1" thickBot="1">
      <c r="A158" s="246" t="s">
        <v>43</v>
      </c>
      <c r="B158" s="250" t="s">
        <v>782</v>
      </c>
      <c r="C158" s="247" t="s">
        <v>20</v>
      </c>
      <c r="D158" s="455" t="s">
        <v>142</v>
      </c>
      <c r="E158" s="252" t="s">
        <v>2</v>
      </c>
      <c r="F158" s="37" t="s">
        <v>138</v>
      </c>
      <c r="G158" s="38" t="s">
        <v>139</v>
      </c>
      <c r="H158" s="38" t="s">
        <v>140</v>
      </c>
      <c r="I158" s="39" t="s">
        <v>141</v>
      </c>
    </row>
    <row r="159" spans="1:10" ht="11.25" customHeight="1">
      <c r="A159" s="593"/>
      <c r="B159" s="147"/>
      <c r="C159" s="327"/>
      <c r="D159" s="333"/>
      <c r="E159" s="35"/>
      <c r="F159" s="180"/>
      <c r="G159" s="181"/>
      <c r="H159" s="182"/>
      <c r="I159" s="183"/>
      <c r="J159" s="1120"/>
    </row>
    <row r="160" spans="1:10" ht="11.25" customHeight="1">
      <c r="A160" s="594"/>
      <c r="B160" s="329"/>
      <c r="C160" s="328"/>
      <c r="D160" s="334"/>
      <c r="E160" s="16"/>
      <c r="F160" s="17"/>
      <c r="G160" s="19"/>
      <c r="H160" s="19"/>
      <c r="I160" s="22"/>
    </row>
    <row r="161" spans="1:10" ht="11.25" customHeight="1">
      <c r="A161" s="594"/>
      <c r="B161" s="329"/>
      <c r="C161" s="328"/>
      <c r="D161" s="334"/>
      <c r="E161" s="16"/>
      <c r="F161" s="17"/>
      <c r="G161" s="18"/>
      <c r="H161" s="19"/>
      <c r="I161" s="20"/>
    </row>
    <row r="162" spans="1:10" ht="11.25" customHeight="1">
      <c r="A162" s="594"/>
      <c r="B162" s="329"/>
      <c r="C162" s="328"/>
      <c r="D162" s="334"/>
      <c r="E162" s="16"/>
      <c r="F162" s="17"/>
      <c r="G162" s="18"/>
      <c r="H162" s="19"/>
      <c r="I162" s="20"/>
    </row>
    <row r="163" spans="1:10" ht="11.25" customHeight="1">
      <c r="A163" s="594"/>
      <c r="B163" s="329"/>
      <c r="C163" s="328"/>
      <c r="D163" s="334"/>
      <c r="E163" s="16"/>
      <c r="F163" s="17"/>
      <c r="G163" s="18"/>
      <c r="H163" s="19"/>
      <c r="I163" s="20"/>
    </row>
    <row r="164" spans="1:10" ht="11.25" customHeight="1">
      <c r="A164" s="594"/>
      <c r="B164" s="329"/>
      <c r="C164" s="328"/>
      <c r="D164" s="334"/>
      <c r="E164" s="16"/>
      <c r="F164" s="17"/>
      <c r="G164" s="18"/>
      <c r="H164" s="19"/>
      <c r="I164" s="20"/>
    </row>
    <row r="165" spans="1:10" ht="11.25" customHeight="1">
      <c r="A165" s="594"/>
      <c r="B165" s="329"/>
      <c r="C165" s="328"/>
      <c r="D165" s="334"/>
      <c r="E165" s="16"/>
      <c r="F165" s="17"/>
      <c r="G165" s="18"/>
      <c r="H165" s="19"/>
      <c r="I165" s="20"/>
    </row>
    <row r="166" spans="1:10" ht="11.25" customHeight="1">
      <c r="A166" s="594"/>
      <c r="B166" s="329"/>
      <c r="C166" s="328"/>
      <c r="D166" s="334"/>
      <c r="E166" s="16"/>
      <c r="F166" s="17"/>
      <c r="G166" s="18"/>
      <c r="H166" s="19"/>
      <c r="I166" s="20"/>
    </row>
    <row r="167" spans="1:10" ht="11.25" customHeight="1">
      <c r="A167" s="594"/>
      <c r="B167" s="329"/>
      <c r="C167" s="328"/>
      <c r="D167" s="334"/>
      <c r="E167" s="16"/>
      <c r="F167" s="21"/>
      <c r="G167" s="19"/>
      <c r="H167" s="19"/>
      <c r="I167" s="20"/>
    </row>
    <row r="168" spans="1:10" ht="11.25" customHeight="1">
      <c r="A168" s="640"/>
      <c r="B168" s="330"/>
      <c r="C168" s="328"/>
      <c r="D168" s="335"/>
      <c r="E168" s="16"/>
      <c r="F168" s="203"/>
      <c r="G168" s="201"/>
      <c r="H168" s="201"/>
      <c r="I168" s="202"/>
    </row>
    <row r="169" spans="1:10" ht="11.25" customHeight="1">
      <c r="A169" s="594"/>
      <c r="B169" s="329"/>
      <c r="C169" s="328"/>
      <c r="D169" s="334"/>
      <c r="E169" s="16"/>
      <c r="F169" s="215"/>
      <c r="G169" s="182"/>
      <c r="H169" s="182"/>
      <c r="I169" s="183"/>
    </row>
    <row r="170" spans="1:10" ht="11.25" customHeight="1" thickBot="1">
      <c r="A170" s="595"/>
      <c r="B170" s="331"/>
      <c r="C170" s="332"/>
      <c r="D170" s="468"/>
      <c r="E170" s="32"/>
      <c r="F170" s="17"/>
      <c r="G170" s="19"/>
      <c r="H170" s="18"/>
      <c r="I170" s="20"/>
    </row>
    <row r="171" spans="1:10" ht="12" customHeight="1" thickBot="1">
      <c r="B171" s="105"/>
      <c r="C171" s="106"/>
      <c r="D171" s="456"/>
      <c r="E171" s="107"/>
      <c r="F171" s="29"/>
      <c r="G171" s="30"/>
      <c r="H171" s="30"/>
      <c r="I171" s="31"/>
      <c r="J171" s="1115"/>
    </row>
    <row r="172" spans="1:10">
      <c r="E172" s="450"/>
      <c r="H172" s="449"/>
    </row>
    <row r="173" spans="1:10" ht="16.5" customHeight="1" thickBot="1"/>
    <row r="174" spans="1:10" ht="25.5" customHeight="1" thickBot="1">
      <c r="A174" s="246" t="s">
        <v>44</v>
      </c>
      <c r="B174" s="250" t="s">
        <v>783</v>
      </c>
      <c r="C174" s="247" t="s">
        <v>20</v>
      </c>
      <c r="D174" s="455" t="s">
        <v>142</v>
      </c>
      <c r="E174" s="252" t="s">
        <v>2</v>
      </c>
      <c r="F174" s="37" t="s">
        <v>138</v>
      </c>
      <c r="G174" s="38" t="s">
        <v>139</v>
      </c>
      <c r="H174" s="38" t="s">
        <v>140</v>
      </c>
      <c r="I174" s="39" t="s">
        <v>141</v>
      </c>
    </row>
    <row r="175" spans="1:10" ht="11.25" customHeight="1">
      <c r="A175" s="504"/>
      <c r="B175" s="147"/>
      <c r="C175" s="114"/>
      <c r="D175" s="258"/>
      <c r="E175" s="115"/>
      <c r="F175" s="180"/>
      <c r="G175" s="181"/>
      <c r="H175" s="182"/>
      <c r="I175" s="183"/>
      <c r="J175" s="1120"/>
    </row>
    <row r="176" spans="1:10" ht="11.25" customHeight="1">
      <c r="A176" s="505"/>
      <c r="B176" s="256"/>
      <c r="C176" s="53"/>
      <c r="D176" s="99"/>
      <c r="E176" s="116"/>
      <c r="F176" s="17"/>
      <c r="G176" s="19"/>
      <c r="H176" s="19"/>
      <c r="I176" s="22"/>
    </row>
    <row r="177" spans="1:10" ht="11.25" customHeight="1">
      <c r="A177" s="505"/>
      <c r="B177" s="256"/>
      <c r="C177" s="53"/>
      <c r="D177" s="99"/>
      <c r="E177" s="116"/>
      <c r="F177" s="17"/>
      <c r="G177" s="18"/>
      <c r="H177" s="19"/>
      <c r="I177" s="20"/>
    </row>
    <row r="178" spans="1:10" ht="11.25" customHeight="1">
      <c r="A178" s="505"/>
      <c r="B178" s="256"/>
      <c r="C178" s="53"/>
      <c r="D178" s="99"/>
      <c r="E178" s="116"/>
      <c r="F178" s="17"/>
      <c r="G178" s="18"/>
      <c r="H178" s="19"/>
      <c r="I178" s="20"/>
    </row>
    <row r="179" spans="1:10" ht="11.25" customHeight="1">
      <c r="A179" s="505"/>
      <c r="B179" s="256"/>
      <c r="C179" s="53"/>
      <c r="D179" s="99"/>
      <c r="E179" s="116"/>
      <c r="F179" s="17"/>
      <c r="G179" s="18"/>
      <c r="H179" s="19"/>
      <c r="I179" s="20"/>
    </row>
    <row r="180" spans="1:10" ht="11.25" customHeight="1">
      <c r="A180" s="505"/>
      <c r="B180" s="256"/>
      <c r="C180" s="53"/>
      <c r="D180" s="99"/>
      <c r="E180" s="116"/>
      <c r="F180" s="17"/>
      <c r="G180" s="18"/>
      <c r="H180" s="19"/>
      <c r="I180" s="20"/>
    </row>
    <row r="181" spans="1:10" ht="11.25" customHeight="1">
      <c r="A181" s="505"/>
      <c r="B181" s="256"/>
      <c r="C181" s="53"/>
      <c r="D181" s="99"/>
      <c r="E181" s="116"/>
      <c r="F181" s="17"/>
      <c r="G181" s="18"/>
      <c r="H181" s="19"/>
      <c r="I181" s="20"/>
    </row>
    <row r="182" spans="1:10" ht="11.25" customHeight="1">
      <c r="A182" s="505"/>
      <c r="B182" s="256"/>
      <c r="C182" s="53"/>
      <c r="D182" s="99"/>
      <c r="E182" s="116"/>
      <c r="F182" s="17"/>
      <c r="G182" s="18"/>
      <c r="H182" s="19"/>
      <c r="I182" s="20"/>
    </row>
    <row r="183" spans="1:10" ht="11.25" customHeight="1">
      <c r="A183" s="505"/>
      <c r="B183" s="256"/>
      <c r="C183" s="53"/>
      <c r="D183" s="99"/>
      <c r="E183" s="116"/>
      <c r="F183" s="21"/>
      <c r="G183" s="19"/>
      <c r="H183" s="19"/>
      <c r="I183" s="20"/>
    </row>
    <row r="184" spans="1:10" ht="11.25" customHeight="1">
      <c r="A184" s="514"/>
      <c r="B184" s="148"/>
      <c r="C184" s="53"/>
      <c r="D184" s="462"/>
      <c r="E184" s="116"/>
      <c r="F184" s="203"/>
      <c r="G184" s="201"/>
      <c r="H184" s="201"/>
      <c r="I184" s="202"/>
    </row>
    <row r="185" spans="1:10" ht="11.25" customHeight="1">
      <c r="A185" s="505"/>
      <c r="B185" s="256"/>
      <c r="C185" s="53"/>
      <c r="D185" s="99"/>
      <c r="E185" s="116"/>
      <c r="F185" s="215"/>
      <c r="G185" s="182"/>
      <c r="H185" s="182"/>
      <c r="I185" s="183"/>
    </row>
    <row r="186" spans="1:10" ht="11.25" customHeight="1" thickBot="1">
      <c r="A186" s="506"/>
      <c r="B186" s="257"/>
      <c r="C186" s="56"/>
      <c r="D186" s="251"/>
      <c r="E186" s="118"/>
      <c r="F186" s="17"/>
      <c r="G186" s="19"/>
      <c r="H186" s="18"/>
      <c r="I186" s="20"/>
    </row>
    <row r="187" spans="1:10" ht="12" customHeight="1" thickBot="1">
      <c r="B187" s="105"/>
      <c r="C187" s="106"/>
      <c r="D187" s="456"/>
      <c r="E187" s="107"/>
      <c r="F187" s="29"/>
      <c r="G187" s="30"/>
      <c r="H187" s="30"/>
      <c r="I187" s="31"/>
      <c r="J187" s="1115"/>
    </row>
    <row r="188" spans="1:10" ht="13.5" customHeight="1">
      <c r="E188" s="450"/>
      <c r="H188" s="449"/>
    </row>
    <row r="189" spans="1:10" ht="11.25" customHeight="1" thickBot="1"/>
    <row r="190" spans="1:10" ht="30" customHeight="1" thickBot="1">
      <c r="A190" s="246" t="s">
        <v>155</v>
      </c>
      <c r="B190" s="250" t="s">
        <v>348</v>
      </c>
      <c r="C190" s="247" t="s">
        <v>20</v>
      </c>
      <c r="D190" s="455" t="s">
        <v>142</v>
      </c>
      <c r="E190" s="252" t="s">
        <v>2</v>
      </c>
      <c r="F190" s="37" t="s">
        <v>138</v>
      </c>
      <c r="G190" s="38" t="s">
        <v>139</v>
      </c>
      <c r="H190" s="38" t="s">
        <v>140</v>
      </c>
      <c r="I190" s="39" t="s">
        <v>141</v>
      </c>
    </row>
    <row r="191" spans="1:10" ht="11.25" customHeight="1">
      <c r="A191" s="441"/>
      <c r="B191" s="147"/>
      <c r="C191" s="327"/>
      <c r="D191" s="333"/>
      <c r="E191" s="35"/>
      <c r="F191" s="227"/>
      <c r="G191" s="228"/>
      <c r="H191" s="229"/>
      <c r="I191" s="230"/>
      <c r="J191" s="1120"/>
    </row>
    <row r="192" spans="1:10" ht="11.25" customHeight="1">
      <c r="A192" s="932"/>
      <c r="B192" s="329"/>
      <c r="C192" s="328"/>
      <c r="D192" s="334"/>
      <c r="E192" s="16"/>
      <c r="F192" s="191"/>
      <c r="G192" s="187"/>
      <c r="H192" s="187"/>
      <c r="I192" s="231"/>
    </row>
    <row r="193" spans="1:10" ht="11.25" customHeight="1">
      <c r="A193" s="932"/>
      <c r="B193" s="329"/>
      <c r="C193" s="328"/>
      <c r="D193" s="334"/>
      <c r="E193" s="16"/>
      <c r="F193" s="208"/>
      <c r="G193" s="209"/>
      <c r="H193" s="189"/>
      <c r="I193" s="190"/>
    </row>
    <row r="194" spans="1:10" ht="11.25" customHeight="1">
      <c r="A194" s="932"/>
      <c r="B194" s="329"/>
      <c r="C194" s="328"/>
      <c r="D194" s="334"/>
      <c r="E194" s="16"/>
      <c r="F194" s="191"/>
      <c r="G194" s="192"/>
      <c r="H194" s="187"/>
      <c r="I194" s="188"/>
    </row>
    <row r="195" spans="1:10" ht="11.25" customHeight="1">
      <c r="A195" s="932"/>
      <c r="B195" s="329"/>
      <c r="C195" s="328"/>
      <c r="D195" s="334"/>
      <c r="E195" s="16"/>
      <c r="F195" s="191"/>
      <c r="G195" s="192"/>
      <c r="H195" s="187"/>
      <c r="I195" s="188"/>
    </row>
    <row r="196" spans="1:10" ht="11.25" customHeight="1">
      <c r="A196" s="932"/>
      <c r="B196" s="329"/>
      <c r="C196" s="328"/>
      <c r="D196" s="334"/>
      <c r="E196" s="16"/>
      <c r="F196" s="191"/>
      <c r="G196" s="192"/>
      <c r="H196" s="187"/>
      <c r="I196" s="188"/>
    </row>
    <row r="197" spans="1:10" ht="11.25" customHeight="1">
      <c r="A197" s="932"/>
      <c r="B197" s="329"/>
      <c r="C197" s="328"/>
      <c r="D197" s="334"/>
      <c r="E197" s="16"/>
      <c r="F197" s="191"/>
      <c r="G197" s="192"/>
      <c r="H197" s="187"/>
      <c r="I197" s="188"/>
    </row>
    <row r="198" spans="1:10" ht="11.25" customHeight="1">
      <c r="A198" s="932"/>
      <c r="B198" s="329"/>
      <c r="C198" s="328"/>
      <c r="D198" s="334"/>
      <c r="E198" s="16"/>
      <c r="F198" s="191"/>
      <c r="G198" s="192"/>
      <c r="H198" s="187"/>
      <c r="I198" s="188"/>
    </row>
    <row r="199" spans="1:10" ht="11.25" customHeight="1">
      <c r="A199" s="932"/>
      <c r="B199" s="329"/>
      <c r="C199" s="328"/>
      <c r="D199" s="334"/>
      <c r="E199" s="16"/>
      <c r="F199" s="215"/>
      <c r="G199" s="182"/>
      <c r="H199" s="182"/>
      <c r="I199" s="183"/>
    </row>
    <row r="200" spans="1:10" ht="11.25" customHeight="1">
      <c r="A200" s="800"/>
      <c r="B200" s="330"/>
      <c r="C200" s="328"/>
      <c r="D200" s="335"/>
      <c r="E200" s="16"/>
      <c r="F200" s="203"/>
      <c r="G200" s="201"/>
      <c r="H200" s="201"/>
      <c r="I200" s="202"/>
    </row>
    <row r="201" spans="1:10" ht="11.25" customHeight="1">
      <c r="A201" s="932"/>
      <c r="B201" s="329"/>
      <c r="C201" s="328"/>
      <c r="D201" s="334"/>
      <c r="E201" s="16"/>
      <c r="F201" s="195"/>
      <c r="G201" s="184"/>
      <c r="H201" s="196"/>
      <c r="I201" s="185"/>
    </row>
    <row r="202" spans="1:10" ht="11.25" customHeight="1" thickBot="1">
      <c r="A202" s="953"/>
      <c r="B202" s="331"/>
      <c r="C202" s="332"/>
      <c r="D202" s="468"/>
      <c r="E202" s="32"/>
      <c r="F202" s="215"/>
      <c r="G202" s="182"/>
      <c r="H202" s="182"/>
      <c r="I202" s="183"/>
    </row>
    <row r="203" spans="1:10" ht="12" customHeight="1" thickBot="1">
      <c r="B203" s="105"/>
      <c r="C203" s="106"/>
      <c r="D203" s="456"/>
      <c r="E203" s="107"/>
      <c r="F203" s="29"/>
      <c r="G203" s="30"/>
      <c r="H203" s="30"/>
      <c r="I203" s="31"/>
      <c r="J203" s="1115"/>
    </row>
    <row r="204" spans="1:10" ht="11.25" customHeight="1">
      <c r="E204" s="450"/>
      <c r="H204" s="449"/>
    </row>
    <row r="205" spans="1:10" ht="14.25" customHeight="1" thickBot="1"/>
    <row r="206" spans="1:10" ht="29.25" customHeight="1" thickBot="1">
      <c r="A206" s="246" t="s">
        <v>156</v>
      </c>
      <c r="B206" s="250" t="s">
        <v>349</v>
      </c>
      <c r="C206" s="247" t="s">
        <v>20</v>
      </c>
      <c r="D206" s="455" t="s">
        <v>142</v>
      </c>
      <c r="E206" s="252" t="s">
        <v>2</v>
      </c>
      <c r="F206" s="37" t="s">
        <v>138</v>
      </c>
      <c r="G206" s="38" t="s">
        <v>139</v>
      </c>
      <c r="H206" s="38" t="s">
        <v>140</v>
      </c>
      <c r="I206" s="39" t="s">
        <v>141</v>
      </c>
    </row>
    <row r="207" spans="1:10" ht="11.25" customHeight="1">
      <c r="A207" s="448"/>
      <c r="B207" s="147"/>
      <c r="C207" s="114"/>
      <c r="D207" s="258"/>
      <c r="E207" s="115"/>
      <c r="F207" s="227"/>
      <c r="G207" s="228"/>
      <c r="H207" s="229"/>
      <c r="I207" s="230"/>
      <c r="J207" s="1120"/>
    </row>
    <row r="208" spans="1:10" ht="11.25" customHeight="1">
      <c r="A208" s="446"/>
      <c r="B208" s="256"/>
      <c r="C208" s="53"/>
      <c r="D208" s="99"/>
      <c r="E208" s="116"/>
      <c r="F208" s="191"/>
      <c r="G208" s="187"/>
      <c r="H208" s="187"/>
      <c r="I208" s="231"/>
    </row>
    <row r="209" spans="1:10" ht="11.25" customHeight="1">
      <c r="A209" s="446"/>
      <c r="B209" s="256"/>
      <c r="C209" s="53"/>
      <c r="D209" s="99"/>
      <c r="E209" s="116"/>
      <c r="F209" s="191"/>
      <c r="G209" s="192"/>
      <c r="H209" s="187"/>
      <c r="I209" s="188"/>
    </row>
    <row r="210" spans="1:10" ht="11.25" customHeight="1">
      <c r="A210" s="446"/>
      <c r="B210" s="256"/>
      <c r="C210" s="53"/>
      <c r="D210" s="99"/>
      <c r="E210" s="116"/>
      <c r="F210" s="191"/>
      <c r="G210" s="192"/>
      <c r="H210" s="187"/>
      <c r="I210" s="188"/>
    </row>
    <row r="211" spans="1:10" ht="11.25" customHeight="1">
      <c r="A211" s="446"/>
      <c r="B211" s="256"/>
      <c r="C211" s="53"/>
      <c r="D211" s="99"/>
      <c r="E211" s="116"/>
      <c r="F211" s="191"/>
      <c r="G211" s="192"/>
      <c r="H211" s="187"/>
      <c r="I211" s="188"/>
    </row>
    <row r="212" spans="1:10" ht="11.25" customHeight="1">
      <c r="A212" s="446"/>
      <c r="B212" s="256"/>
      <c r="C212" s="53"/>
      <c r="D212" s="99"/>
      <c r="E212" s="116"/>
      <c r="F212" s="191"/>
      <c r="G212" s="192"/>
      <c r="H212" s="187"/>
      <c r="I212" s="188"/>
    </row>
    <row r="213" spans="1:10" ht="11.25" customHeight="1">
      <c r="A213" s="446"/>
      <c r="B213" s="256"/>
      <c r="C213" s="53"/>
      <c r="D213" s="99"/>
      <c r="E213" s="116"/>
      <c r="F213" s="191"/>
      <c r="G213" s="192"/>
      <c r="H213" s="187"/>
      <c r="I213" s="188"/>
    </row>
    <row r="214" spans="1:10" ht="11.25" customHeight="1">
      <c r="A214" s="446"/>
      <c r="B214" s="256"/>
      <c r="C214" s="53"/>
      <c r="D214" s="99"/>
      <c r="E214" s="116"/>
      <c r="F214" s="191"/>
      <c r="G214" s="192"/>
      <c r="H214" s="187"/>
      <c r="I214" s="188"/>
    </row>
    <row r="215" spans="1:10" ht="11.25" customHeight="1">
      <c r="A215" s="446"/>
      <c r="B215" s="256"/>
      <c r="C215" s="53"/>
      <c r="D215" s="99"/>
      <c r="E215" s="116"/>
      <c r="F215" s="186"/>
      <c r="G215" s="187"/>
      <c r="H215" s="187"/>
      <c r="I215" s="188"/>
    </row>
    <row r="216" spans="1:10" ht="11.25" customHeight="1">
      <c r="A216" s="445"/>
      <c r="B216" s="148"/>
      <c r="C216" s="53"/>
      <c r="D216" s="462"/>
      <c r="E216" s="116"/>
      <c r="F216" s="203"/>
      <c r="G216" s="201"/>
      <c r="H216" s="201"/>
      <c r="I216" s="202"/>
    </row>
    <row r="217" spans="1:10" ht="11.25" customHeight="1">
      <c r="A217" s="446"/>
      <c r="B217" s="256"/>
      <c r="C217" s="53"/>
      <c r="D217" s="99"/>
      <c r="E217" s="116"/>
      <c r="F217" s="186"/>
      <c r="G217" s="187"/>
      <c r="H217" s="187"/>
      <c r="I217" s="188"/>
    </row>
    <row r="218" spans="1:10" ht="11.25" customHeight="1" thickBot="1">
      <c r="A218" s="440"/>
      <c r="B218" s="257"/>
      <c r="C218" s="56"/>
      <c r="D218" s="251"/>
      <c r="E218" s="118"/>
      <c r="F218" s="336"/>
      <c r="G218" s="211"/>
      <c r="H218" s="337"/>
      <c r="I218" s="212"/>
    </row>
    <row r="219" spans="1:10" ht="12" customHeight="1" thickBot="1">
      <c r="B219" s="105"/>
      <c r="C219" s="106"/>
      <c r="D219" s="456"/>
      <c r="E219" s="107"/>
      <c r="F219" s="165"/>
      <c r="G219" s="166"/>
      <c r="H219" s="166"/>
      <c r="I219" s="167"/>
      <c r="J219" s="1115"/>
    </row>
    <row r="220" spans="1:10" ht="13.5" customHeight="1">
      <c r="E220" s="450"/>
      <c r="H220" s="449"/>
    </row>
    <row r="221" spans="1:10" ht="11.25" customHeight="1" thickBot="1"/>
    <row r="222" spans="1:10" ht="29.25" customHeight="1" thickBot="1">
      <c r="A222" s="246" t="s">
        <v>154</v>
      </c>
      <c r="B222" s="101" t="s">
        <v>350</v>
      </c>
      <c r="C222" s="104" t="s">
        <v>20</v>
      </c>
      <c r="D222" s="457" t="s">
        <v>142</v>
      </c>
      <c r="E222" s="236" t="s">
        <v>2</v>
      </c>
      <c r="F222" s="346" t="s">
        <v>138</v>
      </c>
      <c r="G222" s="347" t="s">
        <v>139</v>
      </c>
      <c r="H222" s="347" t="s">
        <v>140</v>
      </c>
      <c r="I222" s="348" t="s">
        <v>141</v>
      </c>
    </row>
    <row r="223" spans="1:10" ht="11.25" customHeight="1">
      <c r="A223" s="504"/>
      <c r="B223" s="147"/>
      <c r="C223" s="327"/>
      <c r="D223" s="333"/>
      <c r="E223" s="954"/>
      <c r="F223" s="253"/>
      <c r="G223" s="172"/>
      <c r="H223" s="171"/>
      <c r="I223" s="173"/>
      <c r="J223" s="1121"/>
    </row>
    <row r="224" spans="1:10" ht="11.25" customHeight="1">
      <c r="A224" s="505"/>
      <c r="B224" s="329"/>
      <c r="C224" s="328"/>
      <c r="D224" s="334"/>
      <c r="E224" s="955"/>
      <c r="F224" s="811"/>
      <c r="G224" s="784"/>
      <c r="H224" s="784"/>
      <c r="I224" s="809"/>
    </row>
    <row r="225" spans="1:10" ht="11.25" customHeight="1">
      <c r="A225" s="505"/>
      <c r="B225" s="329"/>
      <c r="C225" s="328"/>
      <c r="D225" s="334"/>
      <c r="E225" s="955"/>
      <c r="F225" s="811"/>
      <c r="G225" s="785"/>
      <c r="H225" s="784"/>
      <c r="I225" s="788"/>
    </row>
    <row r="226" spans="1:10" ht="11.25" customHeight="1">
      <c r="A226" s="505"/>
      <c r="B226" s="329"/>
      <c r="C226" s="328"/>
      <c r="D226" s="334"/>
      <c r="E226" s="955"/>
      <c r="F226" s="811"/>
      <c r="G226" s="785"/>
      <c r="H226" s="784"/>
      <c r="I226" s="788"/>
    </row>
    <row r="227" spans="1:10" ht="11.25" customHeight="1">
      <c r="A227" s="505"/>
      <c r="B227" s="329"/>
      <c r="C227" s="328"/>
      <c r="D227" s="334"/>
      <c r="E227" s="955"/>
      <c r="F227" s="811"/>
      <c r="G227" s="785"/>
      <c r="H227" s="784"/>
      <c r="I227" s="788"/>
    </row>
    <row r="228" spans="1:10" ht="11.25" customHeight="1">
      <c r="A228" s="505"/>
      <c r="B228" s="329"/>
      <c r="C228" s="328"/>
      <c r="D228" s="334"/>
      <c r="E228" s="955"/>
      <c r="F228" s="811"/>
      <c r="G228" s="785"/>
      <c r="H228" s="784"/>
      <c r="I228" s="788"/>
    </row>
    <row r="229" spans="1:10" ht="11.25" customHeight="1">
      <c r="A229" s="505"/>
      <c r="B229" s="329"/>
      <c r="C229" s="328"/>
      <c r="D229" s="334"/>
      <c r="E229" s="955"/>
      <c r="F229" s="811"/>
      <c r="G229" s="785"/>
      <c r="H229" s="784"/>
      <c r="I229" s="788"/>
    </row>
    <row r="230" spans="1:10" ht="11.25" customHeight="1">
      <c r="A230" s="505"/>
      <c r="B230" s="329"/>
      <c r="C230" s="328"/>
      <c r="D230" s="334"/>
      <c r="E230" s="955"/>
      <c r="F230" s="811"/>
      <c r="G230" s="785"/>
      <c r="H230" s="784"/>
      <c r="I230" s="788"/>
    </row>
    <row r="231" spans="1:10" ht="11.25" customHeight="1">
      <c r="A231" s="505"/>
      <c r="B231" s="329"/>
      <c r="C231" s="328"/>
      <c r="D231" s="334"/>
      <c r="E231" s="955"/>
      <c r="F231" s="812"/>
      <c r="G231" s="784"/>
      <c r="H231" s="784"/>
      <c r="I231" s="788"/>
    </row>
    <row r="232" spans="1:10" ht="11.25" customHeight="1">
      <c r="A232" s="514"/>
      <c r="B232" s="330"/>
      <c r="C232" s="328"/>
      <c r="D232" s="335"/>
      <c r="E232" s="955"/>
      <c r="F232" s="901"/>
      <c r="G232" s="900"/>
      <c r="H232" s="900"/>
      <c r="I232" s="902"/>
    </row>
    <row r="233" spans="1:10" ht="11.25" customHeight="1">
      <c r="A233" s="505"/>
      <c r="B233" s="329"/>
      <c r="C233" s="328"/>
      <c r="D233" s="334"/>
      <c r="E233" s="955"/>
      <c r="F233" s="812"/>
      <c r="G233" s="784"/>
      <c r="H233" s="784"/>
      <c r="I233" s="788"/>
    </row>
    <row r="234" spans="1:10" ht="11.25" customHeight="1" thickBot="1">
      <c r="A234" s="506"/>
      <c r="B234" s="331"/>
      <c r="C234" s="332"/>
      <c r="D234" s="468"/>
      <c r="E234" s="957"/>
      <c r="F234" s="958"/>
      <c r="G234" s="793"/>
      <c r="H234" s="794"/>
      <c r="I234" s="795"/>
    </row>
    <row r="235" spans="1:10" ht="12" customHeight="1" thickBot="1">
      <c r="B235" s="105"/>
      <c r="C235" s="106"/>
      <c r="D235" s="456"/>
      <c r="E235" s="107"/>
      <c r="F235" s="165"/>
      <c r="G235" s="166"/>
      <c r="H235" s="166"/>
      <c r="I235" s="167"/>
      <c r="J235" s="1115"/>
    </row>
    <row r="236" spans="1:10" ht="13.5" customHeight="1">
      <c r="E236" s="450"/>
      <c r="H236" s="449"/>
    </row>
    <row r="237" spans="1:10" ht="16.5" customHeight="1" thickBot="1"/>
    <row r="238" spans="1:10" ht="27.75" thickBot="1">
      <c r="A238" s="246" t="s">
        <v>45</v>
      </c>
      <c r="B238" s="250" t="s">
        <v>351</v>
      </c>
      <c r="C238" s="247" t="s">
        <v>20</v>
      </c>
      <c r="D238" s="455" t="s">
        <v>142</v>
      </c>
      <c r="E238" s="252" t="s">
        <v>2</v>
      </c>
      <c r="F238" s="37" t="s">
        <v>138</v>
      </c>
      <c r="G238" s="38" t="s">
        <v>139</v>
      </c>
      <c r="H238" s="38" t="s">
        <v>140</v>
      </c>
      <c r="I238" s="39" t="s">
        <v>141</v>
      </c>
    </row>
    <row r="239" spans="1:10" ht="11.25" customHeight="1">
      <c r="A239" s="504"/>
      <c r="B239" s="147"/>
      <c r="C239" s="114"/>
      <c r="D239" s="258"/>
      <c r="E239" s="115"/>
      <c r="F239" s="180"/>
      <c r="G239" s="181"/>
      <c r="H239" s="182"/>
      <c r="I239" s="183"/>
      <c r="J239" s="1120"/>
    </row>
    <row r="240" spans="1:10" ht="11.25" customHeight="1">
      <c r="A240" s="505"/>
      <c r="B240" s="256"/>
      <c r="C240" s="53"/>
      <c r="D240" s="99"/>
      <c r="E240" s="116"/>
      <c r="F240" s="17"/>
      <c r="G240" s="19"/>
      <c r="H240" s="19"/>
      <c r="I240" s="22"/>
    </row>
    <row r="241" spans="1:10" ht="11.25" customHeight="1">
      <c r="A241" s="505"/>
      <c r="B241" s="256"/>
      <c r="C241" s="53"/>
      <c r="D241" s="99"/>
      <c r="E241" s="116"/>
      <c r="F241" s="17"/>
      <c r="G241" s="18"/>
      <c r="H241" s="19"/>
      <c r="I241" s="20"/>
    </row>
    <row r="242" spans="1:10" ht="11.25" customHeight="1">
      <c r="A242" s="505"/>
      <c r="B242" s="256"/>
      <c r="C242" s="53"/>
      <c r="D242" s="99"/>
      <c r="E242" s="116"/>
      <c r="F242" s="17"/>
      <c r="G242" s="18"/>
      <c r="H242" s="19"/>
      <c r="I242" s="20"/>
    </row>
    <row r="243" spans="1:10" ht="11.25" customHeight="1">
      <c r="A243" s="505"/>
      <c r="B243" s="256"/>
      <c r="C243" s="53"/>
      <c r="D243" s="99"/>
      <c r="E243" s="116"/>
      <c r="F243" s="17"/>
      <c r="G243" s="18"/>
      <c r="H243" s="19"/>
      <c r="I243" s="20"/>
    </row>
    <row r="244" spans="1:10" ht="11.25" customHeight="1">
      <c r="A244" s="505"/>
      <c r="B244" s="256"/>
      <c r="C244" s="53"/>
      <c r="D244" s="99"/>
      <c r="E244" s="116"/>
      <c r="F244" s="17"/>
      <c r="G244" s="18"/>
      <c r="H244" s="19"/>
      <c r="I244" s="20"/>
    </row>
    <row r="245" spans="1:10" ht="11.25" customHeight="1">
      <c r="A245" s="505"/>
      <c r="B245" s="256"/>
      <c r="C245" s="53"/>
      <c r="D245" s="99"/>
      <c r="E245" s="116"/>
      <c r="F245" s="17"/>
      <c r="G245" s="18"/>
      <c r="H245" s="19"/>
      <c r="I245" s="20"/>
    </row>
    <row r="246" spans="1:10" ht="11.25" customHeight="1">
      <c r="A246" s="505"/>
      <c r="B246" s="256"/>
      <c r="C246" s="53"/>
      <c r="D246" s="99"/>
      <c r="E246" s="116"/>
      <c r="F246" s="17"/>
      <c r="G246" s="18"/>
      <c r="H246" s="19"/>
      <c r="I246" s="20"/>
    </row>
    <row r="247" spans="1:10" ht="11.25" customHeight="1">
      <c r="A247" s="505"/>
      <c r="B247" s="256"/>
      <c r="C247" s="53"/>
      <c r="D247" s="99"/>
      <c r="E247" s="116"/>
      <c r="F247" s="21"/>
      <c r="G247" s="19"/>
      <c r="H247" s="19"/>
      <c r="I247" s="20"/>
    </row>
    <row r="248" spans="1:10" ht="11.25" customHeight="1">
      <c r="A248" s="514"/>
      <c r="B248" s="148"/>
      <c r="C248" s="53"/>
      <c r="D248" s="462"/>
      <c r="E248" s="116"/>
      <c r="F248" s="203"/>
      <c r="G248" s="201"/>
      <c r="H248" s="201"/>
      <c r="I248" s="202"/>
    </row>
    <row r="249" spans="1:10" ht="11.25" customHeight="1">
      <c r="A249" s="515"/>
      <c r="B249" s="256"/>
      <c r="C249" s="53"/>
      <c r="D249" s="99"/>
      <c r="E249" s="116"/>
      <c r="F249" s="205"/>
      <c r="G249" s="206"/>
      <c r="H249" s="206"/>
      <c r="I249" s="207"/>
    </row>
    <row r="250" spans="1:10" ht="11.25" customHeight="1" thickBot="1">
      <c r="A250" s="440"/>
      <c r="B250" s="257"/>
      <c r="C250" s="56"/>
      <c r="D250" s="251"/>
      <c r="E250" s="118"/>
      <c r="F250" s="336"/>
      <c r="G250" s="211"/>
      <c r="H250" s="337"/>
      <c r="I250" s="212"/>
    </row>
    <row r="251" spans="1:10" ht="12" customHeight="1" thickBot="1">
      <c r="B251" s="105"/>
      <c r="C251" s="106"/>
      <c r="D251" s="456"/>
      <c r="E251" s="107"/>
      <c r="F251" s="29"/>
      <c r="G251" s="30"/>
      <c r="H251" s="30"/>
      <c r="I251" s="31"/>
      <c r="J251" s="1115"/>
    </row>
    <row r="252" spans="1:10" ht="12" customHeight="1">
      <c r="E252" s="450"/>
      <c r="H252" s="449"/>
    </row>
    <row r="253" spans="1:10" ht="11.25" customHeight="1" thickBot="1"/>
    <row r="254" spans="1:10" ht="27.75" customHeight="1" thickBot="1">
      <c r="A254" s="246" t="s">
        <v>46</v>
      </c>
      <c r="B254" s="250" t="s">
        <v>352</v>
      </c>
      <c r="C254" s="247" t="s">
        <v>20</v>
      </c>
      <c r="D254" s="455" t="s">
        <v>142</v>
      </c>
      <c r="E254" s="252" t="s">
        <v>2</v>
      </c>
      <c r="F254" s="37" t="s">
        <v>138</v>
      </c>
      <c r="G254" s="38" t="s">
        <v>139</v>
      </c>
      <c r="H254" s="38" t="s">
        <v>140</v>
      </c>
      <c r="I254" s="39" t="s">
        <v>141</v>
      </c>
    </row>
    <row r="255" spans="1:10" ht="11.25" customHeight="1">
      <c r="A255" s="504"/>
      <c r="B255" s="147"/>
      <c r="C255" s="114"/>
      <c r="D255" s="258"/>
      <c r="E255" s="115"/>
      <c r="F255" s="180"/>
      <c r="G255" s="181"/>
      <c r="H255" s="182"/>
      <c r="I255" s="183"/>
      <c r="J255" s="1120"/>
    </row>
    <row r="256" spans="1:10" ht="11.25" customHeight="1">
      <c r="A256" s="505"/>
      <c r="B256" s="256"/>
      <c r="C256" s="53"/>
      <c r="D256" s="99"/>
      <c r="E256" s="116"/>
      <c r="F256" s="17"/>
      <c r="G256" s="19"/>
      <c r="H256" s="19"/>
      <c r="I256" s="22"/>
    </row>
    <row r="257" spans="1:10" ht="11.25" customHeight="1">
      <c r="A257" s="505"/>
      <c r="B257" s="256"/>
      <c r="C257" s="53"/>
      <c r="D257" s="99"/>
      <c r="E257" s="116"/>
      <c r="F257" s="17"/>
      <c r="G257" s="18"/>
      <c r="H257" s="19"/>
      <c r="I257" s="20"/>
    </row>
    <row r="258" spans="1:10" ht="11.25" customHeight="1">
      <c r="A258" s="505"/>
      <c r="B258" s="256"/>
      <c r="C258" s="53"/>
      <c r="D258" s="99"/>
      <c r="E258" s="116"/>
      <c r="F258" s="17"/>
      <c r="G258" s="18"/>
      <c r="H258" s="19"/>
      <c r="I258" s="20"/>
    </row>
    <row r="259" spans="1:10" ht="11.25" customHeight="1">
      <c r="A259" s="505"/>
      <c r="B259" s="256"/>
      <c r="C259" s="53"/>
      <c r="D259" s="99"/>
      <c r="E259" s="116"/>
      <c r="F259" s="17"/>
      <c r="G259" s="18"/>
      <c r="H259" s="19"/>
      <c r="I259" s="20"/>
    </row>
    <row r="260" spans="1:10" ht="11.25" customHeight="1">
      <c r="A260" s="505"/>
      <c r="B260" s="256"/>
      <c r="C260" s="53"/>
      <c r="D260" s="99"/>
      <c r="E260" s="116"/>
      <c r="F260" s="17"/>
      <c r="G260" s="18"/>
      <c r="H260" s="19"/>
      <c r="I260" s="20"/>
    </row>
    <row r="261" spans="1:10" ht="11.25" customHeight="1">
      <c r="A261" s="505"/>
      <c r="B261" s="256"/>
      <c r="C261" s="53"/>
      <c r="D261" s="99"/>
      <c r="E261" s="116"/>
      <c r="F261" s="17"/>
      <c r="G261" s="18"/>
      <c r="H261" s="19"/>
      <c r="I261" s="20"/>
    </row>
    <row r="262" spans="1:10" ht="11.25" customHeight="1">
      <c r="A262" s="505"/>
      <c r="B262" s="256"/>
      <c r="C262" s="53"/>
      <c r="D262" s="99"/>
      <c r="E262" s="116"/>
      <c r="F262" s="17"/>
      <c r="G262" s="18"/>
      <c r="H262" s="19"/>
      <c r="I262" s="20"/>
    </row>
    <row r="263" spans="1:10" ht="11.25" customHeight="1">
      <c r="A263" s="516"/>
      <c r="B263" s="256"/>
      <c r="C263" s="53"/>
      <c r="D263" s="99"/>
      <c r="E263" s="116"/>
      <c r="F263" s="21"/>
      <c r="G263" s="19"/>
      <c r="H263" s="19"/>
      <c r="I263" s="20"/>
    </row>
    <row r="264" spans="1:10" ht="11.25" customHeight="1">
      <c r="A264" s="514"/>
      <c r="B264" s="148"/>
      <c r="C264" s="53"/>
      <c r="D264" s="462"/>
      <c r="E264" s="116"/>
      <c r="F264" s="203"/>
      <c r="G264" s="201"/>
      <c r="H264" s="201"/>
      <c r="I264" s="202"/>
    </row>
    <row r="265" spans="1:10" ht="11.25" customHeight="1">
      <c r="A265" s="505"/>
      <c r="B265" s="256"/>
      <c r="C265" s="53"/>
      <c r="D265" s="99"/>
      <c r="E265" s="116"/>
      <c r="F265" s="215"/>
      <c r="G265" s="182"/>
      <c r="H265" s="182"/>
      <c r="I265" s="183"/>
    </row>
    <row r="266" spans="1:10" ht="11.25" customHeight="1" thickBot="1">
      <c r="A266" s="506"/>
      <c r="B266" s="257"/>
      <c r="C266" s="56"/>
      <c r="D266" s="251"/>
      <c r="E266" s="118"/>
      <c r="F266" s="17"/>
      <c r="G266" s="19"/>
      <c r="H266" s="18"/>
      <c r="I266" s="20"/>
    </row>
    <row r="267" spans="1:10" ht="12" customHeight="1" thickBot="1">
      <c r="B267" s="105"/>
      <c r="C267" s="106"/>
      <c r="D267" s="456"/>
      <c r="E267" s="107"/>
      <c r="F267" s="29"/>
      <c r="G267" s="30"/>
      <c r="H267" s="30"/>
      <c r="I267" s="31"/>
    </row>
    <row r="268" spans="1:10" ht="12.75" customHeight="1">
      <c r="E268" s="450"/>
      <c r="H268" s="449"/>
    </row>
    <row r="269" spans="1:10" ht="11.25" customHeight="1" thickBot="1"/>
    <row r="270" spans="1:10" ht="28.5" customHeight="1" thickBot="1">
      <c r="A270" s="103" t="s">
        <v>47</v>
      </c>
      <c r="B270" s="101" t="s">
        <v>353</v>
      </c>
      <c r="C270" s="104" t="s">
        <v>20</v>
      </c>
      <c r="D270" s="457" t="s">
        <v>142</v>
      </c>
      <c r="E270" s="98" t="s">
        <v>2</v>
      </c>
      <c r="F270" s="37" t="s">
        <v>138</v>
      </c>
      <c r="G270" s="38" t="s">
        <v>139</v>
      </c>
      <c r="H270" s="38" t="s">
        <v>140</v>
      </c>
      <c r="I270" s="39" t="s">
        <v>141</v>
      </c>
    </row>
    <row r="271" spans="1:10" ht="11.25" customHeight="1">
      <c r="A271" s="504"/>
      <c r="B271" s="147"/>
      <c r="C271" s="327"/>
      <c r="D271" s="333"/>
      <c r="E271" s="35"/>
      <c r="F271" s="12"/>
      <c r="G271" s="13"/>
      <c r="H271" s="14"/>
      <c r="I271" s="15"/>
      <c r="J271" s="1120"/>
    </row>
    <row r="272" spans="1:10" ht="11.25" customHeight="1">
      <c r="A272" s="505"/>
      <c r="B272" s="329"/>
      <c r="C272" s="328"/>
      <c r="D272" s="334"/>
      <c r="E272" s="16"/>
      <c r="F272" s="17"/>
      <c r="G272" s="19"/>
      <c r="H272" s="19"/>
      <c r="I272" s="22"/>
    </row>
    <row r="273" spans="1:9" ht="11.25" customHeight="1">
      <c r="A273" s="505"/>
      <c r="B273" s="329"/>
      <c r="C273" s="328"/>
      <c r="D273" s="334"/>
      <c r="E273" s="16"/>
      <c r="F273" s="17"/>
      <c r="G273" s="18"/>
      <c r="H273" s="19"/>
      <c r="I273" s="20"/>
    </row>
    <row r="274" spans="1:9" ht="11.25" customHeight="1">
      <c r="A274" s="505"/>
      <c r="B274" s="329"/>
      <c r="C274" s="328"/>
      <c r="D274" s="334"/>
      <c r="E274" s="16"/>
      <c r="F274" s="17"/>
      <c r="G274" s="18"/>
      <c r="H274" s="19"/>
      <c r="I274" s="20"/>
    </row>
    <row r="275" spans="1:9" ht="11.25" customHeight="1">
      <c r="A275" s="505"/>
      <c r="B275" s="329"/>
      <c r="C275" s="328"/>
      <c r="D275" s="334"/>
      <c r="E275" s="16"/>
      <c r="F275" s="17"/>
      <c r="G275" s="18"/>
      <c r="H275" s="19"/>
      <c r="I275" s="20"/>
    </row>
    <row r="276" spans="1:9" ht="11.25" customHeight="1">
      <c r="A276" s="505"/>
      <c r="B276" s="329"/>
      <c r="C276" s="328"/>
      <c r="D276" s="334"/>
      <c r="E276" s="16"/>
      <c r="F276" s="17"/>
      <c r="G276" s="18"/>
      <c r="H276" s="19"/>
      <c r="I276" s="20"/>
    </row>
    <row r="277" spans="1:9" ht="11.25" customHeight="1">
      <c r="A277" s="505"/>
      <c r="B277" s="329"/>
      <c r="C277" s="328"/>
      <c r="D277" s="334"/>
      <c r="E277" s="16"/>
      <c r="F277" s="17"/>
      <c r="G277" s="18"/>
      <c r="H277" s="19"/>
      <c r="I277" s="20"/>
    </row>
    <row r="278" spans="1:9" ht="11.25" customHeight="1">
      <c r="A278" s="505"/>
      <c r="B278" s="329"/>
      <c r="C278" s="328"/>
      <c r="D278" s="334"/>
      <c r="E278" s="16"/>
      <c r="F278" s="17"/>
      <c r="G278" s="18"/>
      <c r="H278" s="19"/>
      <c r="I278" s="20"/>
    </row>
    <row r="279" spans="1:9" ht="11.25" customHeight="1">
      <c r="A279" s="516"/>
      <c r="B279" s="329"/>
      <c r="C279" s="328"/>
      <c r="D279" s="334"/>
      <c r="E279" s="16"/>
      <c r="F279" s="21"/>
      <c r="G279" s="19"/>
      <c r="H279" s="19"/>
      <c r="I279" s="20"/>
    </row>
    <row r="280" spans="1:9" ht="11.25" customHeight="1">
      <c r="A280" s="514"/>
      <c r="B280" s="330"/>
      <c r="C280" s="328"/>
      <c r="D280" s="335"/>
      <c r="E280" s="16"/>
      <c r="F280" s="203"/>
      <c r="G280" s="201"/>
      <c r="H280" s="201"/>
      <c r="I280" s="202"/>
    </row>
    <row r="281" spans="1:9" ht="11.25" customHeight="1">
      <c r="A281" s="505"/>
      <c r="B281" s="329"/>
      <c r="C281" s="328"/>
      <c r="D281" s="334"/>
      <c r="E281" s="16"/>
      <c r="F281" s="215"/>
      <c r="G281" s="182"/>
      <c r="H281" s="182"/>
      <c r="I281" s="183"/>
    </row>
    <row r="282" spans="1:9" ht="11.25" customHeight="1" thickBot="1">
      <c r="A282" s="506"/>
      <c r="B282" s="331"/>
      <c r="C282" s="332"/>
      <c r="D282" s="468"/>
      <c r="E282" s="32"/>
      <c r="F282" s="33"/>
      <c r="G282" s="24"/>
      <c r="H282" s="36"/>
      <c r="I282" s="25"/>
    </row>
    <row r="283" spans="1:9" ht="12" customHeight="1" thickBot="1">
      <c r="B283" s="105"/>
      <c r="C283" s="106"/>
      <c r="D283" s="456"/>
      <c r="E283" s="107"/>
      <c r="F283" s="29"/>
      <c r="G283" s="30"/>
      <c r="H283" s="30"/>
      <c r="I283" s="31"/>
    </row>
    <row r="284" spans="1:9">
      <c r="E284" s="450"/>
      <c r="H284" s="449"/>
    </row>
    <row r="285" spans="1:9" ht="11.25" customHeight="1" thickBot="1"/>
    <row r="286" spans="1:9" ht="15.75" customHeight="1" thickBot="1">
      <c r="A286" s="338" t="s">
        <v>48</v>
      </c>
      <c r="B286" s="339" t="s">
        <v>354</v>
      </c>
      <c r="C286" s="340" t="s">
        <v>20</v>
      </c>
      <c r="D286" s="469" t="s">
        <v>142</v>
      </c>
      <c r="E286" s="341" t="s">
        <v>2</v>
      </c>
      <c r="F286" s="37" t="s">
        <v>138</v>
      </c>
      <c r="G286" s="38" t="s">
        <v>139</v>
      </c>
      <c r="H286" s="38" t="s">
        <v>140</v>
      </c>
      <c r="I286" s="39" t="s">
        <v>141</v>
      </c>
    </row>
    <row r="287" spans="1:9" ht="11.25" customHeight="1">
      <c r="A287" s="448"/>
      <c r="B287" s="147"/>
      <c r="C287" s="114"/>
      <c r="D287" s="258"/>
      <c r="E287" s="115"/>
      <c r="F287" s="12"/>
      <c r="G287" s="13"/>
      <c r="H287" s="14"/>
      <c r="I287" s="15"/>
    </row>
    <row r="288" spans="1:9" ht="11.25" customHeight="1">
      <c r="A288" s="446"/>
      <c r="B288" s="309"/>
      <c r="C288" s="53"/>
      <c r="D288" s="99"/>
      <c r="E288" s="116"/>
      <c r="F288" s="17"/>
      <c r="G288" s="18"/>
      <c r="H288" s="19"/>
      <c r="I288" s="20"/>
    </row>
    <row r="289" spans="1:21" ht="11.25" customHeight="1">
      <c r="A289" s="446"/>
      <c r="B289" s="309"/>
      <c r="C289" s="53"/>
      <c r="D289" s="99"/>
      <c r="E289" s="116"/>
      <c r="F289" s="17"/>
      <c r="G289" s="18"/>
      <c r="H289" s="19"/>
      <c r="I289" s="20"/>
    </row>
    <row r="290" spans="1:21" ht="11.25" customHeight="1">
      <c r="A290" s="446"/>
      <c r="B290" s="309"/>
      <c r="C290" s="53"/>
      <c r="D290" s="99"/>
      <c r="E290" s="116"/>
      <c r="F290" s="17"/>
      <c r="G290" s="18"/>
      <c r="H290" s="19"/>
      <c r="I290" s="20"/>
    </row>
    <row r="291" spans="1:21" ht="11.25" customHeight="1">
      <c r="A291" s="446"/>
      <c r="B291" s="309"/>
      <c r="C291" s="53"/>
      <c r="D291" s="99"/>
      <c r="E291" s="116"/>
      <c r="F291" s="21"/>
      <c r="G291" s="19"/>
      <c r="H291" s="19"/>
      <c r="I291" s="20"/>
    </row>
    <row r="292" spans="1:21" ht="11.25" customHeight="1">
      <c r="A292" s="446"/>
      <c r="B292" s="309"/>
      <c r="C292" s="53"/>
      <c r="D292" s="99"/>
      <c r="E292" s="116"/>
      <c r="F292" s="17"/>
      <c r="G292" s="19"/>
      <c r="H292" s="19"/>
      <c r="I292" s="22"/>
    </row>
    <row r="293" spans="1:21" ht="11.25" customHeight="1">
      <c r="A293" s="446"/>
      <c r="B293" s="309"/>
      <c r="C293" s="53"/>
      <c r="D293" s="99"/>
      <c r="E293" s="116"/>
      <c r="F293" s="17"/>
      <c r="G293" s="19"/>
      <c r="H293" s="18"/>
      <c r="I293" s="20"/>
    </row>
    <row r="294" spans="1:21" ht="11.25" customHeight="1" thickBot="1">
      <c r="A294" s="440"/>
      <c r="B294" s="310"/>
      <c r="C294" s="56"/>
      <c r="D294" s="251"/>
      <c r="E294" s="118"/>
      <c r="F294" s="21"/>
      <c r="G294" s="19"/>
      <c r="H294" s="19"/>
      <c r="I294" s="20"/>
    </row>
    <row r="295" spans="1:21" ht="12" customHeight="1" thickBot="1">
      <c r="B295" s="105"/>
      <c r="C295" s="106"/>
      <c r="D295" s="456"/>
      <c r="E295" s="1024"/>
      <c r="F295" s="29"/>
      <c r="G295" s="30"/>
      <c r="H295" s="1025"/>
      <c r="I295" s="1026"/>
      <c r="J295" s="1115"/>
      <c r="K295" s="4"/>
    </row>
    <row r="297" spans="1:21" ht="11.25" customHeight="1" thickBot="1"/>
    <row r="298" spans="1:21" ht="51.75" customHeight="1" thickBot="1">
      <c r="A298" s="86" t="s">
        <v>49</v>
      </c>
      <c r="B298" s="339" t="s">
        <v>784</v>
      </c>
      <c r="C298" s="340" t="s">
        <v>20</v>
      </c>
      <c r="D298" s="469" t="s">
        <v>142</v>
      </c>
      <c r="E298" s="341" t="s">
        <v>2</v>
      </c>
      <c r="F298" s="222" t="s">
        <v>138</v>
      </c>
      <c r="G298" s="38" t="s">
        <v>139</v>
      </c>
      <c r="H298" s="38" t="s">
        <v>140</v>
      </c>
      <c r="I298" s="39" t="s">
        <v>141</v>
      </c>
      <c r="M298" s="1593"/>
      <c r="N298" s="1593"/>
      <c r="O298" s="1593"/>
      <c r="P298" s="1593"/>
      <c r="Q298" s="1593"/>
      <c r="R298" s="1593"/>
      <c r="S298" s="1593"/>
      <c r="T298" s="1593"/>
      <c r="U298" s="814"/>
    </row>
    <row r="299" spans="1:21" ht="11.25" customHeight="1">
      <c r="A299" s="504"/>
      <c r="B299" s="147"/>
      <c r="C299" s="114"/>
      <c r="D299" s="258"/>
      <c r="E299" s="115"/>
      <c r="F299" s="108"/>
      <c r="G299" s="14"/>
      <c r="H299" s="14"/>
      <c r="I299" s="15"/>
      <c r="M299" s="778"/>
      <c r="N299" s="778"/>
      <c r="O299" s="778"/>
      <c r="P299" s="778"/>
      <c r="Q299" s="778"/>
      <c r="R299" s="778"/>
      <c r="S299" s="778"/>
      <c r="T299" s="778"/>
      <c r="U299" s="814"/>
    </row>
    <row r="300" spans="1:21" ht="11.25" customHeight="1">
      <c r="A300" s="515"/>
      <c r="B300" s="49"/>
      <c r="C300" s="53"/>
      <c r="D300" s="99"/>
      <c r="E300" s="116"/>
      <c r="F300" s="223"/>
      <c r="G300" s="216"/>
      <c r="H300" s="216"/>
      <c r="I300" s="217"/>
    </row>
    <row r="301" spans="1:21" ht="11.25" customHeight="1">
      <c r="A301" s="505"/>
      <c r="B301" s="49"/>
      <c r="C301" s="53"/>
      <c r="D301" s="99"/>
      <c r="E301" s="116"/>
      <c r="F301" s="109"/>
      <c r="G301" s="19"/>
      <c r="H301" s="19"/>
      <c r="I301" s="20"/>
      <c r="M301" s="1594"/>
      <c r="N301" s="1594"/>
      <c r="O301" s="1594"/>
      <c r="P301" s="1594"/>
      <c r="Q301" s="815"/>
      <c r="R301" s="816"/>
      <c r="S301" s="817"/>
      <c r="T301" s="818"/>
      <c r="U301" s="814"/>
    </row>
    <row r="302" spans="1:21" ht="11.25" customHeight="1">
      <c r="A302" s="505"/>
      <c r="B302" s="49"/>
      <c r="C302" s="53"/>
      <c r="D302" s="99"/>
      <c r="E302" s="116"/>
      <c r="F302" s="109"/>
      <c r="G302" s="19"/>
      <c r="H302" s="19"/>
      <c r="I302" s="20"/>
      <c r="M302" s="1594"/>
      <c r="N302" s="1594"/>
      <c r="O302" s="1594"/>
      <c r="P302" s="1594"/>
      <c r="Q302" s="815"/>
      <c r="R302" s="816"/>
      <c r="S302" s="819"/>
      <c r="T302" s="818"/>
      <c r="U302" s="814"/>
    </row>
    <row r="303" spans="1:21" ht="11.25" customHeight="1">
      <c r="A303" s="505"/>
      <c r="B303" s="256"/>
      <c r="C303" s="53"/>
      <c r="D303" s="99"/>
      <c r="E303" s="116"/>
      <c r="F303" s="109"/>
      <c r="G303" s="18"/>
      <c r="H303" s="18"/>
      <c r="I303" s="20"/>
      <c r="M303" s="1595"/>
      <c r="N303" s="1595"/>
      <c r="O303" s="1595"/>
      <c r="P303" s="1595"/>
      <c r="Q303" s="815"/>
      <c r="R303" s="816"/>
      <c r="S303" s="819"/>
      <c r="T303" s="818"/>
      <c r="U303" s="814"/>
    </row>
    <row r="304" spans="1:21" ht="11.25" customHeight="1" thickBot="1">
      <c r="A304" s="506"/>
      <c r="B304" s="257"/>
      <c r="C304" s="56"/>
      <c r="D304" s="251"/>
      <c r="E304" s="118"/>
      <c r="F304" s="110"/>
      <c r="G304" s="19"/>
      <c r="H304" s="19"/>
      <c r="I304" s="20"/>
      <c r="M304" s="1592"/>
      <c r="N304" s="1592"/>
      <c r="O304" s="1592"/>
      <c r="P304" s="1592"/>
      <c r="Q304" s="815"/>
      <c r="R304" s="816"/>
      <c r="S304" s="819"/>
      <c r="T304" s="818"/>
      <c r="U304" s="814"/>
    </row>
    <row r="305" spans="1:21" ht="12" customHeight="1" thickBot="1">
      <c r="B305" s="105"/>
      <c r="C305" s="106"/>
      <c r="D305" s="456"/>
      <c r="E305" s="226"/>
      <c r="F305" s="225"/>
      <c r="G305" s="30"/>
      <c r="H305" s="30"/>
      <c r="I305" s="31"/>
      <c r="M305" s="221"/>
      <c r="N305" s="221"/>
      <c r="O305" s="221"/>
      <c r="P305" s="221"/>
      <c r="Q305" s="221"/>
      <c r="R305" s="221"/>
      <c r="S305" s="221"/>
      <c r="T305" s="221"/>
      <c r="U305" s="823"/>
    </row>
    <row r="306" spans="1:21" ht="13.5" customHeight="1">
      <c r="E306" s="450"/>
      <c r="H306" s="449"/>
      <c r="M306" s="1593"/>
      <c r="N306" s="1593"/>
      <c r="O306" s="1593"/>
      <c r="P306" s="1593"/>
      <c r="Q306" s="1593"/>
      <c r="R306" s="1593"/>
      <c r="S306" s="1593"/>
      <c r="T306" s="1593"/>
      <c r="U306" s="823"/>
    </row>
    <row r="307" spans="1:21" ht="11.25" customHeight="1" thickBot="1">
      <c r="M307" s="1596"/>
      <c r="N307" s="1596"/>
      <c r="O307" s="1596"/>
      <c r="P307" s="1596"/>
      <c r="Q307" s="820"/>
      <c r="R307" s="820"/>
      <c r="S307" s="820"/>
      <c r="T307" s="820"/>
      <c r="U307" s="823"/>
    </row>
    <row r="308" spans="1:21" ht="25.5" customHeight="1" thickBot="1">
      <c r="A308" s="338" t="s">
        <v>50</v>
      </c>
      <c r="B308" s="339" t="s">
        <v>355</v>
      </c>
      <c r="C308" s="340" t="s">
        <v>20</v>
      </c>
      <c r="D308" s="469" t="s">
        <v>142</v>
      </c>
      <c r="E308" s="342" t="s">
        <v>2</v>
      </c>
      <c r="F308" s="37" t="s">
        <v>138</v>
      </c>
      <c r="G308" s="38" t="s">
        <v>139</v>
      </c>
      <c r="H308" s="38" t="s">
        <v>140</v>
      </c>
      <c r="I308" s="39" t="s">
        <v>141</v>
      </c>
      <c r="M308" s="1597"/>
      <c r="N308" s="1595"/>
      <c r="O308" s="1595"/>
      <c r="P308" s="1595"/>
      <c r="Q308" s="824"/>
      <c r="R308" s="825"/>
      <c r="S308" s="826"/>
      <c r="T308" s="827"/>
      <c r="U308" s="823"/>
    </row>
    <row r="309" spans="1:21" ht="11.25" customHeight="1">
      <c r="A309" s="504"/>
      <c r="B309" s="147"/>
      <c r="C309" s="114"/>
      <c r="D309" s="258"/>
      <c r="E309" s="304"/>
      <c r="F309" s="180"/>
      <c r="G309" s="181"/>
      <c r="H309" s="182"/>
      <c r="I309" s="183"/>
      <c r="M309" s="828"/>
      <c r="N309" s="829"/>
      <c r="O309" s="829"/>
      <c r="P309" s="829"/>
      <c r="Q309" s="824"/>
      <c r="R309" s="825"/>
      <c r="S309" s="826"/>
      <c r="T309" s="827"/>
      <c r="U309" s="823"/>
    </row>
    <row r="310" spans="1:21" ht="11.25" customHeight="1">
      <c r="A310" s="515"/>
      <c r="B310" s="256"/>
      <c r="C310" s="53"/>
      <c r="D310" s="99"/>
      <c r="E310" s="282"/>
      <c r="F310" s="343"/>
      <c r="G310" s="216"/>
      <c r="H310" s="216"/>
      <c r="I310" s="217"/>
      <c r="M310" s="1597"/>
      <c r="N310" s="1595"/>
      <c r="O310" s="1595"/>
      <c r="P310" s="1595"/>
      <c r="Q310" s="824"/>
      <c r="R310" s="825"/>
      <c r="S310" s="826"/>
      <c r="T310" s="827"/>
      <c r="U310" s="823"/>
    </row>
    <row r="311" spans="1:21" ht="11.25" customHeight="1">
      <c r="A311" s="446"/>
      <c r="B311" s="49"/>
      <c r="C311" s="53"/>
      <c r="D311" s="99"/>
      <c r="E311" s="116"/>
      <c r="F311" s="17"/>
      <c r="G311" s="18"/>
      <c r="H311" s="19"/>
      <c r="I311" s="20"/>
      <c r="M311" s="1090"/>
      <c r="N311" s="1089"/>
      <c r="O311" s="1089"/>
      <c r="P311" s="1089"/>
      <c r="Q311" s="824"/>
      <c r="R311" s="825"/>
      <c r="S311" s="826"/>
      <c r="T311" s="827"/>
      <c r="U311" s="823"/>
    </row>
    <row r="312" spans="1:21" ht="11.25" customHeight="1">
      <c r="A312" s="446"/>
      <c r="B312" s="705"/>
      <c r="C312" s="53"/>
      <c r="D312" s="99"/>
      <c r="E312" s="116"/>
      <c r="F312" s="17"/>
      <c r="G312" s="18"/>
      <c r="H312" s="19"/>
      <c r="I312" s="22"/>
      <c r="M312" s="1090"/>
      <c r="N312" s="1089"/>
      <c r="O312" s="1089"/>
      <c r="P312" s="1089"/>
      <c r="Q312" s="824"/>
      <c r="R312" s="825"/>
      <c r="S312" s="826"/>
      <c r="T312" s="827"/>
      <c r="U312" s="823"/>
    </row>
    <row r="313" spans="1:21" ht="11.25" customHeight="1">
      <c r="A313" s="505"/>
      <c r="B313" s="256"/>
      <c r="C313" s="53"/>
      <c r="D313" s="99"/>
      <c r="E313" s="282"/>
      <c r="F313" s="17"/>
      <c r="G313" s="18"/>
      <c r="H313" s="19"/>
      <c r="I313" s="20"/>
      <c r="M313" s="1597"/>
      <c r="N313" s="1597"/>
      <c r="O313" s="1597"/>
      <c r="P313" s="1597"/>
      <c r="Q313" s="824"/>
      <c r="R313" s="825"/>
      <c r="S313" s="826"/>
      <c r="T313" s="827"/>
      <c r="U313" s="823"/>
    </row>
    <row r="314" spans="1:21" ht="11.25" customHeight="1">
      <c r="A314" s="505"/>
      <c r="B314" s="256"/>
      <c r="C314" s="53"/>
      <c r="D314" s="99"/>
      <c r="E314" s="282"/>
      <c r="F314" s="17"/>
      <c r="G314" s="18"/>
      <c r="H314" s="19"/>
      <c r="I314" s="20"/>
      <c r="M314" s="1597"/>
      <c r="N314" s="1595"/>
      <c r="O314" s="1595"/>
      <c r="P314" s="1595"/>
      <c r="Q314" s="824"/>
      <c r="R314" s="825"/>
      <c r="S314" s="826"/>
      <c r="T314" s="827"/>
      <c r="U314" s="823"/>
    </row>
    <row r="315" spans="1:21" ht="11.25" customHeight="1">
      <c r="A315" s="505"/>
      <c r="B315" s="256"/>
      <c r="C315" s="53"/>
      <c r="D315" s="99"/>
      <c r="E315" s="282"/>
      <c r="F315" s="17"/>
      <c r="G315" s="19"/>
      <c r="H315" s="18"/>
      <c r="I315" s="20"/>
      <c r="M315" s="1592"/>
      <c r="N315" s="1592"/>
      <c r="O315" s="1592"/>
      <c r="P315" s="1592"/>
      <c r="Q315" s="821"/>
      <c r="R315" s="816"/>
      <c r="S315" s="830"/>
      <c r="T315" s="822"/>
      <c r="U315" s="823"/>
    </row>
    <row r="316" spans="1:21" ht="11.25" customHeight="1" thickBot="1">
      <c r="A316" s="506"/>
      <c r="B316" s="257"/>
      <c r="C316" s="56"/>
      <c r="D316" s="251"/>
      <c r="E316" s="283"/>
      <c r="F316" s="23"/>
      <c r="G316" s="24"/>
      <c r="H316" s="24"/>
      <c r="I316" s="25"/>
      <c r="M316" s="813"/>
      <c r="N316" s="220"/>
      <c r="O316" s="220"/>
      <c r="P316" s="220"/>
      <c r="Q316" s="220"/>
      <c r="R316" s="220"/>
      <c r="S316" s="220"/>
      <c r="T316" s="220"/>
      <c r="U316" s="831"/>
    </row>
    <row r="317" spans="1:21" ht="12" customHeight="1" thickBot="1">
      <c r="B317" s="105"/>
      <c r="C317" s="106"/>
      <c r="D317" s="456"/>
      <c r="E317" s="1078"/>
      <c r="F317" s="29"/>
      <c r="G317" s="30"/>
      <c r="H317" s="30"/>
      <c r="I317" s="31"/>
      <c r="M317" s="1592"/>
      <c r="N317" s="1592"/>
      <c r="O317" s="1592"/>
      <c r="P317" s="1592"/>
      <c r="Q317" s="832"/>
      <c r="R317" s="832"/>
      <c r="S317" s="833"/>
      <c r="T317" s="822"/>
      <c r="U317" s="834"/>
    </row>
    <row r="318" spans="1:21" ht="13.5" thickBot="1">
      <c r="E318" s="450"/>
      <c r="H318" s="449">
        <f>+H315/0.2</f>
        <v>0</v>
      </c>
      <c r="M318" s="1592"/>
      <c r="N318" s="1592"/>
      <c r="O318" s="1592"/>
      <c r="P318" s="1592"/>
      <c r="Q318" s="834"/>
      <c r="R318" s="816"/>
      <c r="S318" s="835"/>
      <c r="T318" s="822"/>
      <c r="U318" s="823"/>
    </row>
    <row r="319" spans="1:21" ht="42.75" customHeight="1" thickBot="1">
      <c r="A319" s="338" t="s">
        <v>761</v>
      </c>
      <c r="B319" s="912" t="s">
        <v>777</v>
      </c>
      <c r="C319" s="340" t="s">
        <v>20</v>
      </c>
      <c r="D319" s="469" t="s">
        <v>142</v>
      </c>
      <c r="E319" s="342" t="s">
        <v>2</v>
      </c>
      <c r="F319" s="346" t="s">
        <v>138</v>
      </c>
      <c r="G319" s="347" t="s">
        <v>139</v>
      </c>
      <c r="H319" s="347" t="s">
        <v>140</v>
      </c>
      <c r="I319" s="348" t="s">
        <v>141</v>
      </c>
    </row>
    <row r="320" spans="1:21" ht="11.25" customHeight="1">
      <c r="A320" s="448"/>
      <c r="B320" s="376"/>
      <c r="C320" s="114"/>
      <c r="D320" s="258"/>
      <c r="E320" s="115"/>
      <c r="F320" s="253"/>
      <c r="G320" s="172"/>
      <c r="H320" s="171"/>
      <c r="I320" s="173"/>
    </row>
    <row r="321" spans="1:10" ht="11.25" customHeight="1">
      <c r="A321" s="446"/>
      <c r="B321" s="256"/>
      <c r="C321" s="53"/>
      <c r="D321" s="99"/>
      <c r="E321" s="116"/>
      <c r="F321" s="238"/>
      <c r="G321" s="170"/>
      <c r="H321" s="169"/>
      <c r="I321" s="174"/>
    </row>
    <row r="322" spans="1:10" ht="11.25" customHeight="1">
      <c r="A322" s="446"/>
      <c r="B322" s="256"/>
      <c r="C322" s="53"/>
      <c r="D322" s="99"/>
      <c r="E322" s="116"/>
      <c r="F322" s="238"/>
      <c r="G322" s="170"/>
      <c r="H322" s="169"/>
      <c r="I322" s="174"/>
    </row>
    <row r="323" spans="1:10" ht="11.25" customHeight="1">
      <c r="A323" s="446"/>
      <c r="B323" s="256"/>
      <c r="C323" s="53"/>
      <c r="D323" s="99"/>
      <c r="E323" s="116"/>
      <c r="F323" s="238"/>
      <c r="G323" s="170"/>
      <c r="H323" s="169"/>
      <c r="I323" s="174"/>
    </row>
    <row r="324" spans="1:10" ht="11.25" customHeight="1">
      <c r="A324" s="446"/>
      <c r="B324" s="256"/>
      <c r="C324" s="53"/>
      <c r="D324" s="99"/>
      <c r="E324" s="116"/>
      <c r="F324" s="238"/>
      <c r="G324" s="170"/>
      <c r="H324" s="169"/>
      <c r="I324" s="174"/>
    </row>
    <row r="325" spans="1:10" ht="11.25" customHeight="1">
      <c r="A325" s="446"/>
      <c r="B325" s="256"/>
      <c r="C325" s="53"/>
      <c r="D325" s="99"/>
      <c r="E325" s="116"/>
      <c r="F325" s="239"/>
      <c r="G325" s="170"/>
      <c r="H325" s="169"/>
      <c r="I325" s="174"/>
    </row>
    <row r="326" spans="1:10" ht="11.25" customHeight="1">
      <c r="A326" s="446"/>
      <c r="B326" s="256"/>
      <c r="C326" s="53"/>
      <c r="D326" s="99"/>
      <c r="E326" s="116"/>
      <c r="F326" s="238"/>
      <c r="G326" s="170"/>
      <c r="H326" s="169"/>
      <c r="I326" s="178"/>
    </row>
    <row r="327" spans="1:10" ht="11.25" customHeight="1">
      <c r="A327" s="446"/>
      <c r="B327" s="256"/>
      <c r="C327" s="53"/>
      <c r="D327" s="99"/>
      <c r="E327" s="116"/>
      <c r="F327" s="238"/>
      <c r="G327" s="170"/>
      <c r="H327" s="170"/>
      <c r="I327" s="174"/>
    </row>
    <row r="328" spans="1:10" ht="12" thickBot="1">
      <c r="A328" s="440"/>
      <c r="B328" s="257"/>
      <c r="C328" s="56"/>
      <c r="D328" s="251"/>
      <c r="E328" s="118"/>
      <c r="F328" s="254"/>
      <c r="G328" s="176"/>
      <c r="H328" s="175"/>
      <c r="I328" s="177"/>
    </row>
    <row r="329" spans="1:10" ht="12" customHeight="1" thickBot="1">
      <c r="B329" s="105"/>
      <c r="C329" s="106"/>
      <c r="D329" s="456"/>
      <c r="E329" s="1024"/>
      <c r="F329" s="165"/>
      <c r="G329" s="166"/>
      <c r="H329" s="1027"/>
      <c r="I329" s="1028"/>
      <c r="J329" s="1115"/>
    </row>
    <row r="330" spans="1:10" ht="12.75" customHeight="1">
      <c r="B330" s="61"/>
      <c r="C330" s="60"/>
      <c r="D330" s="459"/>
      <c r="E330" s="58"/>
      <c r="F330" s="58"/>
      <c r="G330" s="58"/>
      <c r="H330" s="58"/>
      <c r="I330" s="58"/>
    </row>
    <row r="332" spans="1:10">
      <c r="B332" s="59"/>
      <c r="C332" s="60"/>
      <c r="D332" s="459"/>
      <c r="E332" s="58"/>
      <c r="F332" s="58"/>
      <c r="G332" s="58"/>
      <c r="H332" s="58"/>
      <c r="I332" s="58"/>
    </row>
    <row r="333" spans="1:10" ht="11.25" customHeight="1" thickBot="1"/>
    <row r="334" spans="1:10" ht="41.25" thickBot="1">
      <c r="A334" s="103" t="s">
        <v>51</v>
      </c>
      <c r="B334" s="101" t="s">
        <v>785</v>
      </c>
      <c r="C334" s="104" t="s">
        <v>20</v>
      </c>
      <c r="D334" s="457" t="s">
        <v>142</v>
      </c>
      <c r="E334" s="98" t="s">
        <v>2</v>
      </c>
      <c r="F334" s="37" t="s">
        <v>138</v>
      </c>
      <c r="G334" s="38" t="s">
        <v>139</v>
      </c>
      <c r="H334" s="38" t="s">
        <v>140</v>
      </c>
      <c r="I334" s="39" t="s">
        <v>141</v>
      </c>
    </row>
    <row r="335" spans="1:10" ht="11.25" customHeight="1">
      <c r="A335" s="517"/>
      <c r="B335" s="665"/>
      <c r="C335" s="114"/>
      <c r="D335" s="258"/>
      <c r="E335" s="115"/>
      <c r="F335" s="253"/>
      <c r="G335" s="172"/>
      <c r="H335" s="171"/>
      <c r="I335" s="173"/>
      <c r="J335" s="1120"/>
    </row>
    <row r="336" spans="1:10" ht="11.25" customHeight="1">
      <c r="A336" s="453"/>
      <c r="B336" s="934"/>
      <c r="C336" s="782"/>
      <c r="D336" s="783"/>
      <c r="E336" s="799"/>
      <c r="F336" s="239"/>
      <c r="G336" s="169"/>
      <c r="H336" s="169"/>
      <c r="I336" s="174"/>
    </row>
    <row r="337" spans="1:10" ht="11.25" customHeight="1">
      <c r="A337" s="442"/>
      <c r="B337" s="256"/>
      <c r="C337" s="782"/>
      <c r="D337" s="783"/>
      <c r="E337" s="799"/>
      <c r="F337" s="239"/>
      <c r="G337" s="216"/>
      <c r="H337" s="169"/>
      <c r="I337" s="174"/>
    </row>
    <row r="338" spans="1:10" ht="11.25" customHeight="1">
      <c r="A338" s="442"/>
      <c r="B338" s="256"/>
      <c r="C338" s="782"/>
      <c r="D338" s="783"/>
      <c r="E338" s="799"/>
      <c r="F338" s="239"/>
      <c r="G338" s="19"/>
      <c r="H338" s="169"/>
      <c r="I338" s="174"/>
    </row>
    <row r="339" spans="1:10" ht="11.25" customHeight="1">
      <c r="A339" s="442"/>
      <c r="B339" s="256"/>
      <c r="C339" s="782"/>
      <c r="D339" s="783"/>
      <c r="E339" s="799"/>
      <c r="F339" s="239"/>
      <c r="G339" s="19"/>
      <c r="H339" s="169"/>
      <c r="I339" s="174"/>
    </row>
    <row r="340" spans="1:10" ht="11.25" customHeight="1">
      <c r="A340" s="932"/>
      <c r="B340" s="256"/>
      <c r="C340" s="782"/>
      <c r="D340" s="783"/>
      <c r="E340" s="799"/>
      <c r="F340" s="812"/>
      <c r="G340" s="19"/>
      <c r="H340" s="784"/>
      <c r="I340" s="788"/>
    </row>
    <row r="341" spans="1:10" ht="11.25" customHeight="1">
      <c r="A341" s="442"/>
      <c r="B341" s="934"/>
      <c r="C341" s="782"/>
      <c r="D341" s="783"/>
      <c r="E341" s="799"/>
      <c r="F341" s="238"/>
      <c r="G341" s="169"/>
      <c r="H341" s="170"/>
      <c r="I341" s="174"/>
    </row>
    <row r="342" spans="1:10" ht="11.25" customHeight="1" thickBot="1">
      <c r="A342" s="442"/>
      <c r="B342" s="1051"/>
      <c r="C342" s="790"/>
      <c r="D342" s="791"/>
      <c r="E342" s="969"/>
      <c r="F342" s="242"/>
      <c r="G342" s="175"/>
      <c r="H342" s="175"/>
      <c r="I342" s="177"/>
    </row>
    <row r="343" spans="1:10" ht="12" customHeight="1" thickBot="1">
      <c r="B343" s="105"/>
      <c r="C343" s="106"/>
      <c r="D343" s="456"/>
      <c r="E343" s="226"/>
      <c r="F343" s="232"/>
      <c r="G343" s="166"/>
      <c r="H343" s="166"/>
      <c r="I343" s="167"/>
    </row>
    <row r="344" spans="1:10" ht="11.25" customHeight="1">
      <c r="E344" s="450"/>
      <c r="H344" s="449"/>
    </row>
    <row r="345" spans="1:10" ht="11.25" customHeight="1" thickBot="1"/>
    <row r="346" spans="1:10" ht="41.25" customHeight="1" thickBot="1">
      <c r="A346" s="103" t="s">
        <v>762</v>
      </c>
      <c r="B346" s="339" t="s">
        <v>810</v>
      </c>
      <c r="C346" s="104" t="s">
        <v>20</v>
      </c>
      <c r="D346" s="457" t="s">
        <v>142</v>
      </c>
      <c r="E346" s="98" t="s">
        <v>2</v>
      </c>
      <c r="F346" s="37" t="s">
        <v>138</v>
      </c>
      <c r="G346" s="38" t="s">
        <v>139</v>
      </c>
      <c r="H346" s="38" t="s">
        <v>140</v>
      </c>
      <c r="I346" s="39" t="s">
        <v>141</v>
      </c>
    </row>
    <row r="347" spans="1:10" ht="11.25" customHeight="1">
      <c r="A347" s="441"/>
      <c r="B347" s="1082"/>
      <c r="C347" s="114"/>
      <c r="D347" s="258"/>
      <c r="E347" s="115"/>
      <c r="F347" s="568"/>
      <c r="G347" s="172"/>
      <c r="H347" s="171"/>
      <c r="I347" s="173"/>
      <c r="J347" s="1120"/>
    </row>
    <row r="348" spans="1:10" ht="11.25" customHeight="1">
      <c r="A348" s="932"/>
      <c r="B348" s="1083"/>
      <c r="C348" s="782"/>
      <c r="D348" s="783"/>
      <c r="E348" s="799"/>
      <c r="F348" s="944"/>
      <c r="G348" s="169"/>
      <c r="H348" s="169"/>
      <c r="I348" s="174"/>
    </row>
    <row r="349" spans="1:10" ht="11.25" customHeight="1">
      <c r="A349" s="932"/>
      <c r="B349" s="1083"/>
      <c r="C349" s="782"/>
      <c r="D349" s="783"/>
      <c r="E349" s="799"/>
      <c r="F349" s="944"/>
      <c r="G349" s="784"/>
      <c r="H349" s="784"/>
      <c r="I349" s="788"/>
    </row>
    <row r="350" spans="1:10" ht="11.25" customHeight="1">
      <c r="A350" s="932"/>
      <c r="B350" s="1083"/>
      <c r="C350" s="782"/>
      <c r="D350" s="783"/>
      <c r="E350" s="799"/>
      <c r="F350" s="944"/>
      <c r="G350" s="784"/>
      <c r="H350" s="169"/>
      <c r="I350" s="174"/>
    </row>
    <row r="351" spans="1:10" ht="11.25" customHeight="1">
      <c r="A351" s="932"/>
      <c r="B351" s="1083"/>
      <c r="C351" s="782"/>
      <c r="D351" s="783"/>
      <c r="E351" s="799"/>
      <c r="F351" s="944"/>
      <c r="G351" s="784"/>
      <c r="H351" s="169"/>
      <c r="I351" s="174"/>
    </row>
    <row r="352" spans="1:10" ht="11.25" customHeight="1">
      <c r="A352" s="932"/>
      <c r="B352" s="1083"/>
      <c r="C352" s="782"/>
      <c r="D352" s="783"/>
      <c r="E352" s="799"/>
      <c r="F352" s="944"/>
      <c r="G352" s="784"/>
      <c r="H352" s="169"/>
      <c r="I352" s="174"/>
    </row>
    <row r="353" spans="1:10" ht="11.25" customHeight="1">
      <c r="A353" s="932"/>
      <c r="B353" s="934"/>
      <c r="C353" s="782"/>
      <c r="D353" s="783"/>
      <c r="E353" s="799"/>
      <c r="F353" s="1075"/>
      <c r="G353" s="169"/>
      <c r="H353" s="170"/>
      <c r="I353" s="174"/>
    </row>
    <row r="354" spans="1:10" ht="11.25" customHeight="1" thickBot="1">
      <c r="A354" s="953"/>
      <c r="B354" s="1051"/>
      <c r="C354" s="790"/>
      <c r="D354" s="791"/>
      <c r="E354" s="969"/>
      <c r="F354" s="1081"/>
      <c r="G354" s="175"/>
      <c r="H354" s="175"/>
      <c r="I354" s="177"/>
    </row>
    <row r="355" spans="1:10" ht="11.25" customHeight="1" thickBot="1">
      <c r="A355" s="518"/>
      <c r="B355" s="105"/>
      <c r="C355" s="106"/>
      <c r="D355" s="456"/>
      <c r="E355" s="226"/>
      <c r="F355" s="225"/>
      <c r="G355" s="30"/>
      <c r="H355" s="30"/>
      <c r="I355" s="31"/>
      <c r="J355" s="1115"/>
    </row>
    <row r="356" spans="1:10" ht="12" customHeight="1" thickBot="1">
      <c r="E356" s="450"/>
      <c r="H356" s="449"/>
    </row>
    <row r="357" spans="1:10" ht="29.25" customHeight="1" thickBot="1">
      <c r="A357" s="338" t="s">
        <v>53</v>
      </c>
      <c r="B357" s="921" t="s">
        <v>437</v>
      </c>
      <c r="C357" s="340" t="s">
        <v>20</v>
      </c>
      <c r="D357" s="469" t="s">
        <v>142</v>
      </c>
      <c r="E357" s="342" t="s">
        <v>2</v>
      </c>
      <c r="F357" s="346" t="s">
        <v>138</v>
      </c>
      <c r="G357" s="347" t="s">
        <v>139</v>
      </c>
      <c r="H357" s="347" t="s">
        <v>140</v>
      </c>
      <c r="I357" s="348" t="s">
        <v>141</v>
      </c>
    </row>
    <row r="358" spans="1:10" ht="11.25" customHeight="1">
      <c r="A358" s="542"/>
      <c r="B358" s="48"/>
      <c r="C358" s="994"/>
      <c r="D358" s="258"/>
      <c r="E358" s="304"/>
      <c r="F358" s="253"/>
      <c r="G358" s="172"/>
      <c r="H358" s="171"/>
      <c r="I358" s="173"/>
      <c r="J358" s="1115"/>
    </row>
    <row r="359" spans="1:10" ht="11.25" customHeight="1">
      <c r="A359" s="735"/>
      <c r="B359" s="418"/>
      <c r="C359" s="401"/>
      <c r="D359" s="484"/>
      <c r="E359" s="556"/>
      <c r="F359" s="726"/>
      <c r="G359" s="565"/>
      <c r="H359" s="520"/>
      <c r="I359" s="567"/>
    </row>
    <row r="360" spans="1:10" ht="11.25" customHeight="1">
      <c r="A360" s="735"/>
      <c r="B360" s="418"/>
      <c r="C360" s="401"/>
      <c r="D360" s="484"/>
      <c r="E360" s="556"/>
      <c r="F360" s="726"/>
      <c r="G360" s="565"/>
      <c r="H360" s="520"/>
      <c r="I360" s="567"/>
    </row>
    <row r="361" spans="1:10" ht="11.25" customHeight="1">
      <c r="A361" s="735"/>
      <c r="B361" s="418"/>
      <c r="C361" s="401"/>
      <c r="D361" s="484"/>
      <c r="E361" s="556"/>
      <c r="F361" s="726"/>
      <c r="G361" s="565"/>
      <c r="H361" s="520"/>
      <c r="I361" s="567"/>
    </row>
    <row r="362" spans="1:10" ht="11.25" customHeight="1">
      <c r="A362" s="735"/>
      <c r="B362" s="418"/>
      <c r="C362" s="401"/>
      <c r="D362" s="484"/>
      <c r="E362" s="556"/>
      <c r="F362" s="726"/>
      <c r="G362" s="565"/>
      <c r="H362" s="520"/>
      <c r="I362" s="567"/>
    </row>
    <row r="363" spans="1:10" ht="11.25" customHeight="1">
      <c r="A363" s="735"/>
      <c r="B363" s="418"/>
      <c r="C363" s="401"/>
      <c r="D363" s="484"/>
      <c r="E363" s="556"/>
      <c r="F363" s="726"/>
      <c r="G363" s="565"/>
      <c r="H363" s="520"/>
      <c r="I363" s="567"/>
    </row>
    <row r="364" spans="1:10" ht="11.25" customHeight="1">
      <c r="A364" s="735"/>
      <c r="B364" s="418"/>
      <c r="C364" s="401"/>
      <c r="D364" s="484"/>
      <c r="E364" s="556"/>
      <c r="F364" s="727"/>
      <c r="G364" s="520"/>
      <c r="H364" s="520"/>
      <c r="I364" s="567"/>
    </row>
    <row r="365" spans="1:10" ht="11.25" customHeight="1">
      <c r="A365" s="735"/>
      <c r="B365" s="418"/>
      <c r="C365" s="401"/>
      <c r="D365" s="484"/>
      <c r="E365" s="556"/>
      <c r="F365" s="727"/>
      <c r="G365" s="520"/>
      <c r="H365" s="520"/>
      <c r="I365" s="567"/>
    </row>
    <row r="366" spans="1:10" ht="11.25" customHeight="1">
      <c r="A366" s="735"/>
      <c r="B366" s="418"/>
      <c r="C366" s="401"/>
      <c r="D366" s="484"/>
      <c r="E366" s="556"/>
      <c r="F366" s="727"/>
      <c r="G366" s="520"/>
      <c r="H366" s="520"/>
      <c r="I366" s="567"/>
    </row>
    <row r="367" spans="1:10" ht="11.25" customHeight="1" thickBot="1">
      <c r="A367" s="544"/>
      <c r="B367" s="736"/>
      <c r="C367" s="723"/>
      <c r="D367" s="724"/>
      <c r="E367" s="733"/>
      <c r="F367" s="254"/>
      <c r="G367" s="728"/>
      <c r="H367" s="729"/>
      <c r="I367" s="730"/>
    </row>
    <row r="368" spans="1:10" ht="12" customHeight="1" thickBot="1">
      <c r="B368" s="105"/>
      <c r="C368" s="106"/>
      <c r="D368" s="456"/>
      <c r="E368" s="107"/>
      <c r="F368" s="165"/>
      <c r="G368" s="166"/>
      <c r="H368" s="166"/>
      <c r="I368" s="167"/>
    </row>
    <row r="370" spans="1:10" ht="11.25" customHeight="1" thickBot="1"/>
    <row r="371" spans="1:10" ht="20.25" customHeight="1" thickBot="1">
      <c r="A371" s="103" t="s">
        <v>54</v>
      </c>
      <c r="B371" s="101" t="s">
        <v>153</v>
      </c>
      <c r="C371" s="104" t="s">
        <v>20</v>
      </c>
      <c r="D371" s="457" t="s">
        <v>142</v>
      </c>
      <c r="E371" s="98" t="s">
        <v>2</v>
      </c>
      <c r="F371" s="37" t="s">
        <v>138</v>
      </c>
      <c r="G371" s="38" t="s">
        <v>139</v>
      </c>
      <c r="H371" s="38" t="s">
        <v>140</v>
      </c>
      <c r="I371" s="39" t="s">
        <v>141</v>
      </c>
    </row>
    <row r="372" spans="1:10" ht="11.25" customHeight="1">
      <c r="A372" s="504"/>
      <c r="B372" s="255"/>
      <c r="C372" s="114"/>
      <c r="D372" s="258"/>
      <c r="E372" s="499"/>
      <c r="F372" s="12"/>
      <c r="G372" s="1046"/>
      <c r="H372" s="14"/>
      <c r="I372" s="15"/>
    </row>
    <row r="373" spans="1:10" ht="11.25" customHeight="1">
      <c r="A373" s="505"/>
      <c r="B373" s="256"/>
      <c r="C373" s="53"/>
      <c r="D373" s="99"/>
      <c r="E373" s="116"/>
      <c r="F373" s="17"/>
      <c r="G373" s="18"/>
      <c r="H373" s="19"/>
      <c r="I373" s="20"/>
    </row>
    <row r="374" spans="1:10" ht="11.25" customHeight="1">
      <c r="A374" s="505"/>
      <c r="B374" s="256"/>
      <c r="C374" s="53"/>
      <c r="D374" s="99"/>
      <c r="E374" s="116"/>
      <c r="F374" s="17"/>
      <c r="G374" s="19"/>
      <c r="H374" s="18"/>
      <c r="I374" s="20"/>
    </row>
    <row r="375" spans="1:10" ht="11.25" customHeight="1" thickBot="1">
      <c r="A375" s="506"/>
      <c r="B375" s="257"/>
      <c r="C375" s="56"/>
      <c r="D375" s="251"/>
      <c r="E375" s="118"/>
      <c r="F375" s="23"/>
      <c r="G375" s="24"/>
      <c r="H375" s="24"/>
      <c r="I375" s="25"/>
    </row>
    <row r="376" spans="1:10" ht="12" customHeight="1" thickBot="1">
      <c r="B376" s="105"/>
      <c r="C376" s="106"/>
      <c r="D376" s="456"/>
      <c r="E376" s="107"/>
      <c r="F376" s="29"/>
      <c r="G376" s="30"/>
      <c r="H376" s="30"/>
      <c r="I376" s="31"/>
      <c r="J376" s="1115"/>
    </row>
    <row r="377" spans="1:10" ht="11.25" customHeight="1" thickBot="1"/>
    <row r="378" spans="1:10" ht="30.75" customHeight="1" thickBot="1">
      <c r="A378" s="103" t="s">
        <v>419</v>
      </c>
      <c r="B378" s="339" t="s">
        <v>806</v>
      </c>
      <c r="C378" s="104" t="s">
        <v>20</v>
      </c>
      <c r="D378" s="457" t="s">
        <v>142</v>
      </c>
      <c r="E378" s="98" t="s">
        <v>2</v>
      </c>
      <c r="F378" s="37" t="s">
        <v>138</v>
      </c>
      <c r="G378" s="38" t="s">
        <v>139</v>
      </c>
      <c r="H378" s="38" t="s">
        <v>140</v>
      </c>
      <c r="I378" s="39" t="s">
        <v>141</v>
      </c>
    </row>
    <row r="379" spans="1:10" ht="11.25" customHeight="1">
      <c r="A379" s="448"/>
      <c r="B379" s="255"/>
      <c r="C379" s="114"/>
      <c r="D379" s="258"/>
      <c r="E379" s="115"/>
      <c r="F379" s="253"/>
      <c r="G379" s="172"/>
      <c r="H379" s="171"/>
      <c r="I379" s="173"/>
    </row>
    <row r="380" spans="1:10" ht="11.25" customHeight="1">
      <c r="A380" s="446"/>
      <c r="B380" s="934"/>
      <c r="C380" s="782"/>
      <c r="D380" s="783"/>
      <c r="E380" s="799"/>
      <c r="F380" s="238"/>
      <c r="G380" s="169"/>
      <c r="H380" s="170"/>
      <c r="I380" s="174"/>
    </row>
    <row r="381" spans="1:10" ht="11.25" customHeight="1">
      <c r="A381" s="446"/>
      <c r="B381" s="934"/>
      <c r="C381" s="782"/>
      <c r="D381" s="783"/>
      <c r="E381" s="799"/>
      <c r="F381" s="238"/>
      <c r="G381" s="169"/>
      <c r="H381" s="169"/>
      <c r="I381" s="178"/>
    </row>
    <row r="382" spans="1:10" ht="11.25" customHeight="1">
      <c r="A382" s="446"/>
      <c r="B382" s="934"/>
      <c r="C382" s="782"/>
      <c r="D382" s="783"/>
      <c r="E382" s="799"/>
      <c r="F382" s="238"/>
      <c r="G382" s="170"/>
      <c r="H382" s="169"/>
      <c r="I382" s="178"/>
    </row>
    <row r="383" spans="1:10" ht="11.25" customHeight="1">
      <c r="A383" s="446"/>
      <c r="B383" s="934"/>
      <c r="C383" s="782"/>
      <c r="D383" s="783"/>
      <c r="E383" s="799"/>
      <c r="F383" s="238"/>
      <c r="G383" s="170"/>
      <c r="H383" s="169"/>
      <c r="I383" s="178"/>
    </row>
    <row r="384" spans="1:10" ht="11.25" customHeight="1">
      <c r="A384" s="446"/>
      <c r="B384" s="934"/>
      <c r="C384" s="782"/>
      <c r="D384" s="783"/>
      <c r="E384" s="799"/>
      <c r="F384" s="239"/>
      <c r="G384" s="169"/>
      <c r="H384" s="169"/>
      <c r="I384" s="174"/>
    </row>
    <row r="385" spans="1:12" ht="11.25" customHeight="1" thickBot="1">
      <c r="A385" s="440"/>
      <c r="B385" s="1047"/>
      <c r="C385" s="790"/>
      <c r="D385" s="791"/>
      <c r="E385" s="969"/>
      <c r="F385" s="254"/>
      <c r="G385" s="176"/>
      <c r="H385" s="175"/>
      <c r="I385" s="177"/>
    </row>
    <row r="386" spans="1:12" ht="12" customHeight="1" thickBot="1">
      <c r="B386" s="105"/>
      <c r="C386" s="106"/>
      <c r="D386" s="456"/>
      <c r="E386" s="107"/>
      <c r="F386" s="29"/>
      <c r="G386" s="30"/>
      <c r="H386" s="30"/>
      <c r="I386" s="31"/>
    </row>
    <row r="388" spans="1:12" ht="11.25" customHeight="1" thickBot="1"/>
    <row r="389" spans="1:12" ht="108" customHeight="1" thickBot="1">
      <c r="A389" s="103" t="s">
        <v>420</v>
      </c>
      <c r="B389" s="1049" t="s">
        <v>812</v>
      </c>
      <c r="C389" s="104" t="s">
        <v>20</v>
      </c>
      <c r="D389" s="457" t="s">
        <v>142</v>
      </c>
      <c r="E389" s="98" t="s">
        <v>2</v>
      </c>
      <c r="F389" s="346" t="s">
        <v>138</v>
      </c>
      <c r="G389" s="347" t="s">
        <v>139</v>
      </c>
      <c r="H389" s="347" t="s">
        <v>140</v>
      </c>
      <c r="I389" s="348" t="s">
        <v>141</v>
      </c>
      <c r="L389" s="916"/>
    </row>
    <row r="390" spans="1:12" ht="11.25" customHeight="1">
      <c r="A390" s="542"/>
      <c r="B390" s="381"/>
      <c r="C390" s="233"/>
      <c r="D390" s="258"/>
      <c r="E390" s="748"/>
      <c r="F390" s="751"/>
      <c r="G390" s="521"/>
      <c r="H390" s="522"/>
      <c r="I390" s="752"/>
    </row>
    <row r="391" spans="1:12" ht="11.25" customHeight="1">
      <c r="A391" s="735"/>
      <c r="B391" s="746"/>
      <c r="C391" s="571"/>
      <c r="D391" s="484"/>
      <c r="E391" s="749"/>
      <c r="F391" s="753"/>
      <c r="G391" s="743"/>
      <c r="H391" s="744"/>
      <c r="I391" s="745"/>
    </row>
    <row r="392" spans="1:12" ht="11.25" customHeight="1">
      <c r="A392" s="735"/>
      <c r="B392" s="928"/>
      <c r="C392" s="571"/>
      <c r="D392" s="1048"/>
      <c r="E392" s="749"/>
      <c r="F392" s="753"/>
      <c r="G392" s="743"/>
      <c r="H392" s="744"/>
      <c r="I392" s="745"/>
      <c r="J392" s="1121"/>
    </row>
    <row r="393" spans="1:12" ht="11.25" customHeight="1">
      <c r="A393" s="735"/>
      <c r="B393" s="746"/>
      <c r="C393" s="571"/>
      <c r="D393" s="484"/>
      <c r="E393" s="749"/>
      <c r="F393" s="753"/>
      <c r="G393" s="743"/>
      <c r="H393" s="744"/>
      <c r="I393" s="745"/>
    </row>
    <row r="394" spans="1:12" ht="11.25" customHeight="1">
      <c r="A394" s="735"/>
      <c r="B394" s="414"/>
      <c r="C394" s="571"/>
      <c r="D394" s="484"/>
      <c r="E394" s="749"/>
      <c r="F394" s="753"/>
      <c r="G394" s="743"/>
      <c r="H394" s="744"/>
      <c r="I394" s="745"/>
    </row>
    <row r="395" spans="1:12" ht="11.25" customHeight="1">
      <c r="A395" s="735"/>
      <c r="B395" s="414"/>
      <c r="C395" s="571"/>
      <c r="D395" s="484"/>
      <c r="E395" s="749"/>
      <c r="F395" s="753"/>
      <c r="G395" s="743"/>
      <c r="H395" s="744"/>
      <c r="I395" s="745"/>
    </row>
    <row r="396" spans="1:12" ht="11.25" customHeight="1">
      <c r="A396" s="735"/>
      <c r="B396" s="746"/>
      <c r="C396" s="571"/>
      <c r="D396" s="484"/>
      <c r="E396" s="749"/>
      <c r="F396" s="753"/>
      <c r="G396" s="743"/>
      <c r="H396" s="744"/>
      <c r="I396" s="745"/>
    </row>
    <row r="397" spans="1:12" ht="11.25" customHeight="1">
      <c r="A397" s="735"/>
      <c r="B397" s="746"/>
      <c r="C397" s="571"/>
      <c r="D397" s="484"/>
      <c r="E397" s="749"/>
      <c r="F397" s="753"/>
      <c r="G397" s="743"/>
      <c r="H397" s="744"/>
      <c r="I397" s="745"/>
    </row>
    <row r="398" spans="1:12" ht="11.25" customHeight="1">
      <c r="A398" s="735"/>
      <c r="B398" s="746"/>
      <c r="C398" s="571"/>
      <c r="D398" s="484"/>
      <c r="E398" s="749"/>
      <c r="F398" s="754"/>
      <c r="G398" s="744"/>
      <c r="H398" s="744"/>
      <c r="I398" s="745"/>
    </row>
    <row r="399" spans="1:12" ht="11.25" customHeight="1">
      <c r="A399" s="735"/>
      <c r="B399" s="414"/>
      <c r="C399" s="571"/>
      <c r="D399" s="484"/>
      <c r="E399" s="749"/>
      <c r="F399" s="754"/>
      <c r="G399" s="743"/>
      <c r="H399" s="744"/>
      <c r="I399" s="745"/>
    </row>
    <row r="400" spans="1:12" ht="11.25" customHeight="1">
      <c r="A400" s="735"/>
      <c r="B400" s="414"/>
      <c r="C400" s="571"/>
      <c r="D400" s="484"/>
      <c r="E400" s="749"/>
      <c r="F400" s="754"/>
      <c r="G400" s="743"/>
      <c r="H400" s="744"/>
      <c r="I400" s="745"/>
    </row>
    <row r="401" spans="1:15" ht="11.25" customHeight="1">
      <c r="A401" s="735"/>
      <c r="B401" s="746"/>
      <c r="C401" s="571"/>
      <c r="D401" s="484"/>
      <c r="E401" s="749"/>
      <c r="F401" s="753"/>
      <c r="G401" s="744"/>
      <c r="H401" s="743"/>
      <c r="I401" s="745"/>
    </row>
    <row r="402" spans="1:15" ht="11.25" customHeight="1" thickBot="1">
      <c r="A402" s="544"/>
      <c r="B402" s="747"/>
      <c r="C402" s="740"/>
      <c r="D402" s="724"/>
      <c r="E402" s="750"/>
      <c r="F402" s="755"/>
      <c r="G402" s="756"/>
      <c r="H402" s="756"/>
      <c r="I402" s="757"/>
    </row>
    <row r="403" spans="1:15" ht="12" customHeight="1" thickBot="1">
      <c r="B403" s="105"/>
      <c r="C403" s="106"/>
      <c r="D403" s="456"/>
      <c r="E403" s="226"/>
      <c r="F403" s="165"/>
      <c r="G403" s="166"/>
      <c r="H403" s="166"/>
      <c r="I403" s="167"/>
      <c r="J403" s="1115"/>
    </row>
    <row r="404" spans="1:15" ht="17.25" customHeight="1" thickBot="1"/>
    <row r="405" spans="1:15" ht="42.75" customHeight="1" thickBot="1">
      <c r="A405" s="338" t="s">
        <v>421</v>
      </c>
      <c r="B405" s="339" t="s">
        <v>776</v>
      </c>
      <c r="C405" s="104" t="s">
        <v>20</v>
      </c>
      <c r="D405" s="457" t="s">
        <v>142</v>
      </c>
      <c r="E405" s="98" t="s">
        <v>2</v>
      </c>
      <c r="F405" s="37" t="s">
        <v>138</v>
      </c>
      <c r="G405" s="38" t="s">
        <v>139</v>
      </c>
      <c r="H405" s="38" t="s">
        <v>140</v>
      </c>
      <c r="I405" s="39" t="s">
        <v>141</v>
      </c>
    </row>
    <row r="406" spans="1:15" ht="12" thickBot="1">
      <c r="A406" s="448"/>
      <c r="B406" s="1072"/>
      <c r="C406" s="233"/>
      <c r="D406" s="1073"/>
      <c r="E406" s="235"/>
      <c r="F406" s="253"/>
      <c r="G406" s="170"/>
      <c r="H406" s="171"/>
      <c r="I406" s="173"/>
      <c r="K406" s="1095"/>
      <c r="L406" s="1095"/>
      <c r="M406" s="1095"/>
      <c r="N406" s="1095"/>
      <c r="O406" s="1096"/>
    </row>
    <row r="407" spans="1:15">
      <c r="A407" s="452"/>
      <c r="B407" s="255"/>
      <c r="C407" s="114"/>
      <c r="D407" s="1092"/>
      <c r="E407" s="1093"/>
      <c r="F407" s="284"/>
      <c r="G407" s="1094"/>
      <c r="H407" s="193"/>
      <c r="I407" s="281"/>
      <c r="K407" s="1095"/>
      <c r="L407" s="1095"/>
      <c r="M407" s="1095"/>
      <c r="N407" s="1095"/>
      <c r="O407" s="1096"/>
    </row>
    <row r="408" spans="1:15" ht="12" customHeight="1">
      <c r="A408" s="452"/>
      <c r="B408" s="563"/>
      <c r="C408" s="1050"/>
      <c r="D408" s="783"/>
      <c r="E408" s="1057"/>
      <c r="F408" s="284"/>
      <c r="G408" s="785"/>
      <c r="H408" s="193"/>
      <c r="I408" s="281"/>
      <c r="K408" s="1096"/>
      <c r="L408" s="1096"/>
      <c r="M408" s="1096"/>
      <c r="N408" s="1096"/>
      <c r="O408" s="1096"/>
    </row>
    <row r="409" spans="1:15" ht="11.25" customHeight="1">
      <c r="A409" s="446"/>
      <c r="B409" s="934"/>
      <c r="C409" s="782"/>
      <c r="D409" s="783"/>
      <c r="E409" s="799"/>
      <c r="F409" s="238"/>
      <c r="G409" s="169"/>
      <c r="H409" s="170"/>
      <c r="I409" s="174"/>
    </row>
    <row r="410" spans="1:15" ht="11.25" customHeight="1" thickBot="1">
      <c r="A410" s="440"/>
      <c r="B410" s="1074"/>
      <c r="C410" s="790"/>
      <c r="D410" s="791"/>
      <c r="E410" s="725"/>
      <c r="F410" s="242"/>
      <c r="G410" s="175"/>
      <c r="H410" s="175"/>
      <c r="I410" s="177"/>
    </row>
    <row r="411" spans="1:15" ht="11.25" customHeight="1" thickBot="1">
      <c r="B411" s="105"/>
      <c r="C411" s="106"/>
      <c r="D411" s="456"/>
      <c r="E411" s="226"/>
      <c r="F411" s="29"/>
      <c r="G411" s="30"/>
      <c r="H411" s="30"/>
      <c r="I411" s="31"/>
      <c r="J411" s="1115"/>
    </row>
    <row r="412" spans="1:15" ht="18" customHeight="1"/>
    <row r="413" spans="1:15" ht="11.25" customHeight="1" thickBot="1"/>
    <row r="414" spans="1:15" ht="42.75" customHeight="1" thickBot="1">
      <c r="A414" s="349" t="s">
        <v>422</v>
      </c>
      <c r="B414" s="101" t="s">
        <v>807</v>
      </c>
      <c r="C414" s="104" t="s">
        <v>20</v>
      </c>
      <c r="D414" s="457" t="s">
        <v>142</v>
      </c>
      <c r="E414" s="98" t="s">
        <v>2</v>
      </c>
      <c r="F414" s="346" t="s">
        <v>138</v>
      </c>
      <c r="G414" s="347" t="s">
        <v>139</v>
      </c>
      <c r="H414" s="347" t="s">
        <v>140</v>
      </c>
      <c r="I414" s="348" t="s">
        <v>141</v>
      </c>
    </row>
    <row r="415" spans="1:15" ht="11.25" customHeight="1">
      <c r="A415" s="542"/>
      <c r="B415" s="113"/>
      <c r="C415" s="114"/>
      <c r="D415" s="258"/>
      <c r="E415" s="115"/>
      <c r="F415" s="253"/>
      <c r="G415" s="172"/>
      <c r="H415" s="171"/>
      <c r="I415" s="259"/>
    </row>
    <row r="416" spans="1:15" ht="11.25" customHeight="1">
      <c r="A416" s="735"/>
      <c r="B416" s="418"/>
      <c r="C416" s="401"/>
      <c r="D416" s="484"/>
      <c r="E416" s="416"/>
      <c r="F416" s="726"/>
      <c r="G416" s="565"/>
      <c r="H416" s="520"/>
      <c r="I416" s="567"/>
    </row>
    <row r="417" spans="1:10" ht="11.25" customHeight="1">
      <c r="A417" s="735"/>
      <c r="B417" s="418"/>
      <c r="C417" s="401"/>
      <c r="D417" s="484"/>
      <c r="E417" s="416"/>
      <c r="F417" s="726"/>
      <c r="G417" s="565"/>
      <c r="H417" s="520"/>
      <c r="I417" s="567"/>
    </row>
    <row r="418" spans="1:10" ht="11.25" customHeight="1" thickBot="1">
      <c r="A418" s="735"/>
      <c r="B418" s="418"/>
      <c r="C418" s="401"/>
      <c r="D418" s="484"/>
      <c r="E418" s="416"/>
      <c r="F418" s="726"/>
      <c r="G418" s="565"/>
      <c r="H418" s="520"/>
      <c r="I418" s="567"/>
    </row>
    <row r="419" spans="1:10" ht="11.25" customHeight="1">
      <c r="A419" s="735"/>
      <c r="B419" s="418"/>
      <c r="C419" s="571"/>
      <c r="D419" s="484"/>
      <c r="E419" s="572"/>
      <c r="F419" s="760"/>
      <c r="G419" s="759"/>
      <c r="H419" s="758"/>
      <c r="I419" s="761"/>
      <c r="J419" s="1122"/>
    </row>
    <row r="420" spans="1:10" ht="11.25" customHeight="1">
      <c r="A420" s="735"/>
      <c r="B420" s="418"/>
      <c r="C420" s="401"/>
      <c r="D420" s="484"/>
      <c r="E420" s="416"/>
      <c r="F420" s="726"/>
      <c r="G420" s="520"/>
      <c r="H420" s="565"/>
      <c r="I420" s="567"/>
    </row>
    <row r="421" spans="1:10" ht="11.25" customHeight="1" thickBot="1">
      <c r="A421" s="544"/>
      <c r="B421" s="736"/>
      <c r="C421" s="723"/>
      <c r="D421" s="724"/>
      <c r="E421" s="725"/>
      <c r="F421" s="242"/>
      <c r="G421" s="728"/>
      <c r="H421" s="728"/>
      <c r="I421" s="730"/>
    </row>
    <row r="422" spans="1:10" ht="11.25" customHeight="1" thickBot="1">
      <c r="B422" s="105"/>
      <c r="C422" s="106"/>
      <c r="D422" s="456"/>
      <c r="E422" s="226"/>
      <c r="F422" s="345"/>
      <c r="G422" s="166"/>
      <c r="H422" s="166"/>
      <c r="I422" s="167"/>
      <c r="J422" s="1115"/>
    </row>
    <row r="423" spans="1:10" ht="12" customHeight="1">
      <c r="B423" s="530"/>
      <c r="C423" s="531"/>
      <c r="D423" s="532"/>
      <c r="E423" s="450"/>
      <c r="H423" s="449"/>
      <c r="I423" s="58"/>
    </row>
    <row r="424" spans="1:10" ht="11.25" customHeight="1" thickBot="1">
      <c r="B424" s="533"/>
      <c r="C424" s="534"/>
      <c r="D424" s="535"/>
      <c r="E424" s="58"/>
      <c r="F424" s="58"/>
      <c r="G424" s="58"/>
      <c r="H424" s="58"/>
      <c r="I424" s="58"/>
    </row>
    <row r="425" spans="1:10" ht="52.5" customHeight="1" thickBot="1">
      <c r="A425" s="103" t="s">
        <v>423</v>
      </c>
      <c r="B425" s="101" t="s">
        <v>808</v>
      </c>
      <c r="C425" s="104" t="s">
        <v>20</v>
      </c>
      <c r="D425" s="457" t="s">
        <v>142</v>
      </c>
      <c r="E425" s="98" t="s">
        <v>2</v>
      </c>
      <c r="F425" s="346" t="s">
        <v>138</v>
      </c>
      <c r="G425" s="347" t="s">
        <v>139</v>
      </c>
      <c r="H425" s="347" t="s">
        <v>140</v>
      </c>
      <c r="I425" s="348" t="s">
        <v>141</v>
      </c>
    </row>
    <row r="426" spans="1:10" ht="11.25" customHeight="1">
      <c r="A426" s="542"/>
      <c r="B426" s="113"/>
      <c r="C426" s="114"/>
      <c r="D426" s="258"/>
      <c r="E426" s="304"/>
      <c r="F426" s="253"/>
      <c r="G426" s="171"/>
      <c r="H426" s="171"/>
      <c r="I426" s="259"/>
    </row>
    <row r="427" spans="1:10" ht="11.25" customHeight="1">
      <c r="A427" s="735"/>
      <c r="B427" s="418"/>
      <c r="C427" s="401"/>
      <c r="D427" s="484"/>
      <c r="E427" s="556"/>
      <c r="F427" s="726"/>
      <c r="G427" s="565"/>
      <c r="H427" s="520"/>
      <c r="I427" s="567"/>
    </row>
    <row r="428" spans="1:10" ht="11.25" customHeight="1">
      <c r="A428" s="735"/>
      <c r="B428" s="418"/>
      <c r="C428" s="401"/>
      <c r="D428" s="484"/>
      <c r="E428" s="556"/>
      <c r="F428" s="726"/>
      <c r="G428" s="565"/>
      <c r="H428" s="520"/>
      <c r="I428" s="567"/>
    </row>
    <row r="429" spans="1:10" ht="11.25" customHeight="1">
      <c r="A429" s="735"/>
      <c r="B429" s="418"/>
      <c r="C429" s="401"/>
      <c r="D429" s="484"/>
      <c r="E429" s="556"/>
      <c r="F429" s="726"/>
      <c r="G429" s="565"/>
      <c r="H429" s="520"/>
      <c r="I429" s="567"/>
    </row>
    <row r="430" spans="1:10" ht="11.25" customHeight="1">
      <c r="A430" s="735"/>
      <c r="B430" s="418"/>
      <c r="C430" s="571"/>
      <c r="D430" s="484"/>
      <c r="E430" s="749"/>
      <c r="F430" s="760"/>
      <c r="G430" s="759"/>
      <c r="H430" s="758"/>
      <c r="I430" s="761"/>
    </row>
    <row r="431" spans="1:10" ht="11.25" customHeight="1">
      <c r="A431" s="735"/>
      <c r="B431" s="418"/>
      <c r="C431" s="401"/>
      <c r="D431" s="484"/>
      <c r="E431" s="556"/>
      <c r="F431" s="726"/>
      <c r="G431" s="520"/>
      <c r="H431" s="565"/>
      <c r="I431" s="567"/>
    </row>
    <row r="432" spans="1:10" ht="11.25" customHeight="1" thickBot="1">
      <c r="A432" s="544"/>
      <c r="B432" s="736"/>
      <c r="C432" s="723"/>
      <c r="D432" s="724"/>
      <c r="E432" s="733"/>
      <c r="F432" s="242"/>
      <c r="G432" s="728"/>
      <c r="H432" s="728"/>
      <c r="I432" s="730"/>
    </row>
    <row r="433" spans="1:12" ht="12.75" customHeight="1" thickBot="1">
      <c r="B433" s="105"/>
      <c r="C433" s="106"/>
      <c r="D433" s="456"/>
      <c r="E433" s="226"/>
      <c r="F433" s="345"/>
      <c r="G433" s="166"/>
      <c r="H433" s="166"/>
      <c r="I433" s="167"/>
      <c r="J433" s="1115"/>
    </row>
    <row r="434" spans="1:12" ht="11.25" customHeight="1">
      <c r="E434" s="450"/>
      <c r="H434" s="449"/>
      <c r="I434" s="58"/>
    </row>
    <row r="435" spans="1:12" ht="12" customHeight="1" thickBot="1">
      <c r="B435" s="537"/>
      <c r="C435" s="60"/>
      <c r="D435" s="459"/>
      <c r="E435" s="58"/>
      <c r="F435" s="1052"/>
      <c r="G435" s="58"/>
      <c r="H435" s="58"/>
      <c r="I435" s="58"/>
    </row>
    <row r="436" spans="1:12" ht="108.75" customHeight="1" thickBot="1">
      <c r="A436" s="373" t="s">
        <v>424</v>
      </c>
      <c r="B436" s="696" t="s">
        <v>811</v>
      </c>
      <c r="C436" s="374" t="s">
        <v>20</v>
      </c>
      <c r="D436" s="479" t="s">
        <v>142</v>
      </c>
      <c r="E436" s="375" t="s">
        <v>2</v>
      </c>
      <c r="F436" s="346" t="s">
        <v>138</v>
      </c>
      <c r="G436" s="347" t="s">
        <v>139</v>
      </c>
      <c r="H436" s="347" t="s">
        <v>140</v>
      </c>
      <c r="I436" s="348" t="s">
        <v>141</v>
      </c>
      <c r="L436" s="916"/>
    </row>
    <row r="437" spans="1:12" ht="11.25" customHeight="1">
      <c r="A437" s="542"/>
      <c r="B437" s="381"/>
      <c r="C437" s="233"/>
      <c r="D437" s="258"/>
      <c r="E437" s="1097"/>
      <c r="F437" s="523"/>
      <c r="G437" s="1053"/>
      <c r="H437" s="807"/>
      <c r="I437" s="1054"/>
    </row>
    <row r="438" spans="1:12" ht="11.25" customHeight="1">
      <c r="A438" s="787"/>
      <c r="B438" s="1055"/>
      <c r="C438" s="1050"/>
      <c r="D438" s="1056"/>
      <c r="E438" s="1098"/>
      <c r="F438" s="523"/>
      <c r="G438" s="1053"/>
      <c r="H438" s="807"/>
      <c r="I438" s="808"/>
    </row>
    <row r="439" spans="1:12" ht="11.25" customHeight="1">
      <c r="A439" s="787"/>
      <c r="B439" s="928"/>
      <c r="C439" s="1050"/>
      <c r="D439" s="1048"/>
      <c r="E439" s="1098"/>
      <c r="F439" s="523"/>
      <c r="G439" s="1053"/>
      <c r="H439" s="807"/>
      <c r="I439" s="808"/>
      <c r="J439" s="1121"/>
    </row>
    <row r="440" spans="1:12" ht="11.25" customHeight="1">
      <c r="A440" s="787"/>
      <c r="B440" s="1055"/>
      <c r="C440" s="1050"/>
      <c r="D440" s="783"/>
      <c r="E440" s="1098"/>
      <c r="F440" s="523"/>
      <c r="G440" s="1053"/>
      <c r="H440" s="807"/>
      <c r="I440" s="808"/>
      <c r="K440"/>
    </row>
    <row r="441" spans="1:12" ht="11.25" customHeight="1">
      <c r="A441" s="787"/>
      <c r="B441" s="1055"/>
      <c r="C441" s="1050"/>
      <c r="D441" s="783"/>
      <c r="E441" s="1098"/>
      <c r="F441" s="1058"/>
      <c r="G441" s="1053"/>
      <c r="H441" s="1059"/>
      <c r="I441" s="1060"/>
      <c r="J441" s="1123"/>
    </row>
    <row r="442" spans="1:12" ht="11.25" customHeight="1">
      <c r="A442" s="787"/>
      <c r="B442" s="1055"/>
      <c r="C442" s="1050"/>
      <c r="D442" s="783"/>
      <c r="E442" s="1098"/>
      <c r="F442" s="1061"/>
      <c r="G442" s="1059"/>
      <c r="H442" s="1059"/>
      <c r="I442" s="1060"/>
    </row>
    <row r="443" spans="1:12" ht="11.25" customHeight="1">
      <c r="A443" s="787"/>
      <c r="B443" s="802"/>
      <c r="C443" s="1050"/>
      <c r="D443" s="783"/>
      <c r="E443" s="1098"/>
      <c r="F443" s="1062"/>
      <c r="G443" s="1053"/>
      <c r="H443" s="807"/>
      <c r="I443" s="808"/>
    </row>
    <row r="444" spans="1:12" ht="11.25" customHeight="1">
      <c r="A444" s="787"/>
      <c r="B444" s="802"/>
      <c r="C444" s="1050"/>
      <c r="D444" s="783"/>
      <c r="E444" s="1098"/>
      <c r="F444" s="1062"/>
      <c r="G444" s="1053"/>
      <c r="H444" s="807"/>
      <c r="I444" s="808"/>
    </row>
    <row r="445" spans="1:12" ht="11.25" customHeight="1">
      <c r="A445" s="787"/>
      <c r="B445" s="1055"/>
      <c r="C445" s="1050"/>
      <c r="D445" s="783"/>
      <c r="E445" s="1098"/>
      <c r="F445" s="1058"/>
      <c r="G445" s="1059"/>
      <c r="H445" s="1063"/>
      <c r="I445" s="1060"/>
    </row>
    <row r="446" spans="1:12" ht="11.25" customHeight="1" thickBot="1">
      <c r="A446" s="1064"/>
      <c r="B446" s="1065"/>
      <c r="C446" s="1066"/>
      <c r="D446" s="791"/>
      <c r="E446" s="1099"/>
      <c r="F446" s="1061"/>
      <c r="G446" s="1059"/>
      <c r="H446" s="1059"/>
      <c r="I446" s="1060"/>
    </row>
    <row r="447" spans="1:12" ht="12" customHeight="1" thickBot="1">
      <c r="A447" s="1067"/>
      <c r="B447" s="1068"/>
      <c r="C447" s="1069"/>
      <c r="D447" s="1070"/>
      <c r="E447" s="1071"/>
      <c r="F447" s="165"/>
      <c r="G447" s="166"/>
      <c r="H447" s="166"/>
      <c r="I447" s="167"/>
      <c r="J447" s="1115"/>
    </row>
    <row r="448" spans="1:12" ht="12" customHeight="1" thickBot="1">
      <c r="B448" s="59"/>
      <c r="C448" s="378"/>
      <c r="D448" s="470"/>
      <c r="E448" s="737"/>
      <c r="F448" s="706"/>
      <c r="G448" s="384"/>
      <c r="H448" s="384"/>
      <c r="I448" s="386"/>
    </row>
    <row r="449" spans="1:12" ht="44.25" customHeight="1" thickBot="1">
      <c r="A449" s="103" t="s">
        <v>425</v>
      </c>
      <c r="B449" s="911" t="s">
        <v>813</v>
      </c>
      <c r="C449" s="104" t="s">
        <v>20</v>
      </c>
      <c r="D449" s="457" t="s">
        <v>142</v>
      </c>
      <c r="E449" s="98" t="s">
        <v>2</v>
      </c>
      <c r="F449" s="346" t="s">
        <v>138</v>
      </c>
      <c r="G449" s="347" t="s">
        <v>139</v>
      </c>
      <c r="H449" s="347" t="s">
        <v>140</v>
      </c>
      <c r="I449" s="348" t="s">
        <v>141</v>
      </c>
    </row>
    <row r="450" spans="1:12" ht="11.25" customHeight="1">
      <c r="A450" s="542"/>
      <c r="B450" s="132"/>
      <c r="C450" s="114"/>
      <c r="D450" s="258"/>
      <c r="E450" s="304"/>
      <c r="F450" s="253"/>
      <c r="G450" s="172"/>
      <c r="H450" s="171"/>
      <c r="I450" s="259"/>
    </row>
    <row r="451" spans="1:12" ht="11.25" customHeight="1">
      <c r="A451" s="735"/>
      <c r="B451" s="49"/>
      <c r="C451" s="401"/>
      <c r="D451" s="484"/>
      <c r="E451" s="556"/>
      <c r="F451" s="726"/>
      <c r="G451" s="565"/>
      <c r="H451" s="520"/>
      <c r="I451" s="567"/>
      <c r="J451" s="1115"/>
    </row>
    <row r="452" spans="1:12" ht="11.25" customHeight="1">
      <c r="A452" s="735"/>
      <c r="B452" s="950"/>
      <c r="C452" s="401"/>
      <c r="D452" s="484"/>
      <c r="E452" s="556"/>
      <c r="F452" s="726"/>
      <c r="G452" s="565"/>
      <c r="H452" s="520"/>
      <c r="I452" s="566"/>
    </row>
    <row r="453" spans="1:12" ht="11.25" customHeight="1">
      <c r="A453" s="787"/>
      <c r="B453" s="49"/>
      <c r="C453" s="401"/>
      <c r="D453" s="484"/>
      <c r="E453" s="556"/>
      <c r="F453" s="811"/>
      <c r="G453" s="565"/>
      <c r="H453" s="784"/>
      <c r="I453" s="809"/>
    </row>
    <row r="454" spans="1:12" ht="11.25" customHeight="1">
      <c r="A454" s="735"/>
      <c r="B454" s="418"/>
      <c r="C454" s="401"/>
      <c r="D454" s="484"/>
      <c r="E454" s="770"/>
      <c r="F454" s="727"/>
      <c r="G454" s="520"/>
      <c r="H454" s="520"/>
      <c r="I454" s="567"/>
    </row>
    <row r="455" spans="1:12" ht="11.25" customHeight="1" thickBot="1">
      <c r="A455" s="544"/>
      <c r="B455" s="736"/>
      <c r="C455" s="723"/>
      <c r="D455" s="724"/>
      <c r="E455" s="733"/>
      <c r="F455" s="254"/>
      <c r="G455" s="728"/>
      <c r="H455" s="729"/>
      <c r="I455" s="730"/>
    </row>
    <row r="456" spans="1:12" ht="11.25" customHeight="1" thickBot="1">
      <c r="B456" s="105"/>
      <c r="C456" s="106"/>
      <c r="D456" s="456"/>
      <c r="E456" s="107"/>
      <c r="F456" s="165"/>
      <c r="G456" s="166"/>
      <c r="H456" s="166"/>
      <c r="I456" s="167"/>
    </row>
    <row r="457" spans="1:12" ht="11.25" customHeight="1" thickBot="1">
      <c r="B457" s="377"/>
      <c r="C457" s="378"/>
      <c r="D457" s="470"/>
      <c r="E457" s="384"/>
      <c r="F457" s="702"/>
      <c r="G457" s="703"/>
      <c r="H457" s="703"/>
      <c r="I457" s="704"/>
    </row>
    <row r="458" spans="1:12" ht="35.25" customHeight="1" thickBot="1">
      <c r="A458" s="103" t="s">
        <v>428</v>
      </c>
      <c r="B458" s="766" t="s">
        <v>760</v>
      </c>
      <c r="C458" s="374" t="s">
        <v>20</v>
      </c>
      <c r="D458" s="479" t="s">
        <v>142</v>
      </c>
      <c r="E458" s="688" t="s">
        <v>2</v>
      </c>
      <c r="F458" s="346" t="s">
        <v>138</v>
      </c>
      <c r="G458" s="347" t="s">
        <v>139</v>
      </c>
      <c r="H458" s="347" t="s">
        <v>140</v>
      </c>
      <c r="I458" s="348" t="s">
        <v>141</v>
      </c>
      <c r="L458" s="916"/>
    </row>
    <row r="459" spans="1:12" ht="12.75" customHeight="1">
      <c r="A459" s="542"/>
      <c r="B459" s="113"/>
      <c r="C459" s="114"/>
      <c r="D459" s="258"/>
      <c r="E459" s="263"/>
      <c r="F459" s="171"/>
      <c r="G459" s="172"/>
      <c r="H459" s="171"/>
      <c r="I459" s="173"/>
    </row>
    <row r="460" spans="1:12" ht="11.25" customHeight="1">
      <c r="A460" s="787"/>
      <c r="B460" s="781"/>
      <c r="C460" s="782"/>
      <c r="D460" s="783"/>
      <c r="E460" s="876"/>
      <c r="F460" s="784"/>
      <c r="G460" s="785"/>
      <c r="H460" s="784"/>
      <c r="I460" s="788"/>
    </row>
    <row r="461" spans="1:12" ht="11.25" customHeight="1">
      <c r="A461" s="787"/>
      <c r="B461" s="802"/>
      <c r="C461" s="782"/>
      <c r="D461" s="783"/>
      <c r="E461" s="876"/>
      <c r="F461" s="784"/>
      <c r="G461" s="785"/>
      <c r="H461" s="784"/>
      <c r="I461" s="809"/>
    </row>
    <row r="462" spans="1:12" ht="11.25" customHeight="1">
      <c r="A462" s="787"/>
      <c r="B462" s="946"/>
      <c r="C462" s="782"/>
      <c r="D462" s="783"/>
      <c r="E462" s="876"/>
      <c r="F462" s="784"/>
      <c r="G462" s="785"/>
      <c r="H462" s="784"/>
      <c r="I462" s="809"/>
    </row>
    <row r="463" spans="1:12" ht="11.25" customHeight="1">
      <c r="A463" s="787"/>
      <c r="B463" s="802"/>
      <c r="C463" s="782"/>
      <c r="D463" s="783"/>
      <c r="E463" s="876"/>
      <c r="F463" s="784"/>
      <c r="G463" s="785"/>
      <c r="H463" s="784"/>
      <c r="I463" s="809"/>
    </row>
    <row r="464" spans="1:12" ht="12" customHeight="1">
      <c r="A464" s="787"/>
      <c r="B464" s="781"/>
      <c r="C464" s="782"/>
      <c r="D464" s="783"/>
      <c r="E464" s="876"/>
      <c r="F464" s="784"/>
      <c r="G464" s="784"/>
      <c r="H464" s="785"/>
      <c r="I464" s="788"/>
    </row>
    <row r="465" spans="1:10" ht="11.25" customHeight="1" thickBot="1">
      <c r="A465" s="544"/>
      <c r="B465" s="117"/>
      <c r="C465" s="56"/>
      <c r="D465" s="251"/>
      <c r="E465" s="947"/>
      <c r="F465" s="176"/>
      <c r="G465" s="175"/>
      <c r="H465" s="175"/>
      <c r="I465" s="177"/>
    </row>
    <row r="466" spans="1:10" ht="11.25" customHeight="1" thickBot="1">
      <c r="B466" s="105"/>
      <c r="C466" s="106"/>
      <c r="D466" s="456"/>
      <c r="E466" s="107"/>
      <c r="F466" s="165"/>
      <c r="G466" s="166"/>
      <c r="H466" s="166"/>
      <c r="I466" s="167"/>
      <c r="J466" s="1115"/>
    </row>
    <row r="467" spans="1:10" ht="12" customHeight="1"/>
    <row r="468" spans="1:10" ht="12.75" customHeight="1">
      <c r="A468" s="1591" t="s">
        <v>218</v>
      </c>
      <c r="B468" s="1591"/>
      <c r="C468" s="1591"/>
      <c r="D468" s="1591"/>
      <c r="E468" s="1591"/>
      <c r="F468" s="1591"/>
      <c r="G468" s="1591"/>
      <c r="H468" s="1591"/>
      <c r="I468" s="1591"/>
    </row>
    <row r="469" spans="1:10" ht="11.25" customHeight="1" thickBot="1"/>
    <row r="470" spans="1:10" ht="11.25" customHeight="1" thickBot="1">
      <c r="A470" s="103" t="s">
        <v>215</v>
      </c>
      <c r="B470" s="545" t="s">
        <v>358</v>
      </c>
      <c r="C470" s="104" t="s">
        <v>20</v>
      </c>
      <c r="D470" s="457" t="s">
        <v>142</v>
      </c>
      <c r="E470" s="98" t="s">
        <v>2</v>
      </c>
      <c r="F470" s="346" t="s">
        <v>138</v>
      </c>
      <c r="G470" s="347" t="s">
        <v>139</v>
      </c>
      <c r="H470" s="347" t="s">
        <v>140</v>
      </c>
      <c r="I470" s="348" t="s">
        <v>141</v>
      </c>
    </row>
    <row r="471" spans="1:10" ht="11.25" customHeight="1">
      <c r="A471" s="542"/>
      <c r="B471" s="657"/>
      <c r="C471" s="114"/>
      <c r="D471" s="484"/>
      <c r="E471" s="115"/>
      <c r="F471" s="568"/>
      <c r="G471" s="172"/>
      <c r="H471" s="171"/>
      <c r="I471" s="173"/>
    </row>
    <row r="472" spans="1:10" ht="11.25" customHeight="1">
      <c r="A472" s="574"/>
      <c r="B472" s="658"/>
      <c r="C472" s="401"/>
      <c r="D472" s="484"/>
      <c r="E472" s="416"/>
      <c r="F472" s="519"/>
      <c r="G472" s="170"/>
      <c r="H472" s="169"/>
      <c r="I472" s="174"/>
    </row>
    <row r="473" spans="1:10" ht="11.25" customHeight="1">
      <c r="A473" s="574"/>
      <c r="B473" s="658"/>
      <c r="C473" s="401"/>
      <c r="D473" s="484"/>
      <c r="E473" s="416"/>
      <c r="F473" s="519"/>
      <c r="G473" s="170"/>
      <c r="H473" s="169"/>
      <c r="I473" s="174"/>
    </row>
    <row r="474" spans="1:10" ht="11.25" customHeight="1">
      <c r="A474" s="574"/>
      <c r="B474" s="658"/>
      <c r="C474" s="401"/>
      <c r="D474" s="484"/>
      <c r="E474" s="416"/>
      <c r="F474" s="519"/>
      <c r="G474" s="170"/>
      <c r="H474" s="169"/>
      <c r="I474" s="174"/>
    </row>
    <row r="475" spans="1:10" ht="11.25" customHeight="1">
      <c r="A475" s="574"/>
      <c r="B475" s="658"/>
      <c r="C475" s="401"/>
      <c r="D475" s="484"/>
      <c r="E475" s="416"/>
      <c r="F475" s="519"/>
      <c r="G475" s="169"/>
      <c r="H475" s="170"/>
      <c r="I475" s="174"/>
    </row>
    <row r="476" spans="1:10" ht="11.25" customHeight="1" thickBot="1">
      <c r="A476" s="544"/>
      <c r="B476" s="694"/>
      <c r="C476" s="56"/>
      <c r="D476" s="251"/>
      <c r="E476" s="118"/>
      <c r="F476" s="569"/>
      <c r="G476" s="175"/>
      <c r="H476" s="175"/>
      <c r="I476" s="177"/>
      <c r="J476" s="1124"/>
    </row>
    <row r="477" spans="1:10" ht="11.25" customHeight="1" thickBot="1">
      <c r="B477" s="691"/>
      <c r="C477" s="106"/>
      <c r="D477" s="456"/>
      <c r="E477" s="1024"/>
      <c r="F477" s="166"/>
      <c r="G477" s="166"/>
      <c r="H477" s="1027"/>
      <c r="I477" s="167"/>
      <c r="J477" s="1115"/>
    </row>
    <row r="478" spans="1:10" ht="12" customHeight="1"/>
    <row r="479" spans="1:10" ht="12.75" customHeight="1" thickBot="1"/>
    <row r="480" spans="1:10" ht="11.25" customHeight="1" thickBot="1">
      <c r="A480" s="103" t="s">
        <v>58</v>
      </c>
      <c r="B480" s="545" t="s">
        <v>63</v>
      </c>
      <c r="C480" s="104" t="s">
        <v>20</v>
      </c>
      <c r="D480" s="457" t="s">
        <v>142</v>
      </c>
      <c r="E480" s="98" t="s">
        <v>2</v>
      </c>
      <c r="F480" s="346" t="s">
        <v>138</v>
      </c>
      <c r="G480" s="347" t="s">
        <v>139</v>
      </c>
      <c r="H480" s="347" t="s">
        <v>140</v>
      </c>
      <c r="I480" s="348" t="s">
        <v>141</v>
      </c>
    </row>
    <row r="481" spans="1:10" ht="11.25" customHeight="1">
      <c r="A481" s="112"/>
      <c r="B481" s="653"/>
      <c r="C481" s="114"/>
      <c r="D481" s="99"/>
      <c r="E481" s="304"/>
      <c r="F481" s="253"/>
      <c r="G481" s="172"/>
      <c r="H481" s="171"/>
      <c r="I481" s="173"/>
    </row>
    <row r="482" spans="1:10" ht="11.25" customHeight="1">
      <c r="A482" s="51"/>
      <c r="B482" s="367"/>
      <c r="C482" s="53"/>
      <c r="D482" s="99"/>
      <c r="E482" s="556"/>
      <c r="F482" s="598"/>
      <c r="G482" s="565"/>
      <c r="H482" s="520"/>
      <c r="I482" s="567"/>
    </row>
    <row r="483" spans="1:10" ht="11.25" customHeight="1">
      <c r="A483" s="51"/>
      <c r="B483" s="367"/>
      <c r="C483" s="53"/>
      <c r="D483" s="99"/>
      <c r="E483" s="556"/>
      <c r="F483" s="598"/>
      <c r="G483" s="565"/>
      <c r="H483" s="520"/>
      <c r="I483" s="567"/>
    </row>
    <row r="484" spans="1:10" ht="11.25" customHeight="1">
      <c r="A484" s="51"/>
      <c r="B484" s="395"/>
      <c r="C484" s="53"/>
      <c r="D484" s="99"/>
      <c r="E484" s="556"/>
      <c r="F484" s="598"/>
      <c r="G484" s="565"/>
      <c r="H484" s="520"/>
      <c r="I484" s="566"/>
    </row>
    <row r="485" spans="1:10" ht="11.25" customHeight="1">
      <c r="A485" s="543"/>
      <c r="B485" s="367"/>
      <c r="C485" s="53"/>
      <c r="D485" s="99"/>
      <c r="E485" s="556"/>
      <c r="F485" s="598"/>
      <c r="G485" s="520"/>
      <c r="H485" s="565"/>
      <c r="I485" s="567"/>
    </row>
    <row r="486" spans="1:10" ht="11.25" customHeight="1" thickBot="1">
      <c r="A486" s="55"/>
      <c r="B486" s="690"/>
      <c r="C486" s="56"/>
      <c r="D486" s="251"/>
      <c r="E486" s="283"/>
      <c r="F486" s="242"/>
      <c r="G486" s="175"/>
      <c r="H486" s="175"/>
      <c r="I486" s="177"/>
    </row>
    <row r="487" spans="1:10" ht="11.25" customHeight="1" thickBot="1">
      <c r="B487" s="691"/>
      <c r="C487" s="106"/>
      <c r="D487" s="456"/>
      <c r="E487" s="1024"/>
      <c r="F487" s="166"/>
      <c r="G487" s="166"/>
      <c r="H487" s="166"/>
      <c r="I487" s="167"/>
      <c r="J487" s="1115"/>
    </row>
    <row r="488" spans="1:10" ht="12" customHeight="1"/>
    <row r="489" spans="1:10" ht="12.75" customHeight="1" thickBot="1"/>
    <row r="490" spans="1:10" ht="11.25" customHeight="1" thickBot="1">
      <c r="A490" s="103" t="s">
        <v>441</v>
      </c>
      <c r="B490" s="545" t="s">
        <v>64</v>
      </c>
      <c r="C490" s="104" t="s">
        <v>20</v>
      </c>
      <c r="D490" s="457" t="s">
        <v>142</v>
      </c>
      <c r="E490" s="98" t="s">
        <v>2</v>
      </c>
      <c r="F490" s="346" t="s">
        <v>138</v>
      </c>
      <c r="G490" s="347" t="s">
        <v>139</v>
      </c>
      <c r="H490" s="347" t="s">
        <v>140</v>
      </c>
      <c r="I490" s="348" t="s">
        <v>141</v>
      </c>
    </row>
    <row r="491" spans="1:10" ht="11.25" customHeight="1">
      <c r="A491" s="542"/>
      <c r="B491" s="653"/>
      <c r="C491" s="114"/>
      <c r="D491" s="258"/>
      <c r="E491" s="304"/>
      <c r="F491" s="253"/>
      <c r="G491" s="172"/>
      <c r="H491" s="171"/>
      <c r="I491" s="173"/>
    </row>
    <row r="492" spans="1:10" ht="11.25" customHeight="1">
      <c r="A492" s="543"/>
      <c r="B492" s="367"/>
      <c r="C492" s="53"/>
      <c r="D492" s="99"/>
      <c r="E492" s="556"/>
      <c r="F492" s="598"/>
      <c r="G492" s="565"/>
      <c r="H492" s="520"/>
      <c r="I492" s="567"/>
    </row>
    <row r="493" spans="1:10" ht="11.25" customHeight="1">
      <c r="A493" s="543"/>
      <c r="B493" s="367"/>
      <c r="C493" s="53"/>
      <c r="D493" s="99"/>
      <c r="E493" s="556"/>
      <c r="F493" s="598"/>
      <c r="G493" s="565"/>
      <c r="H493" s="520"/>
      <c r="I493" s="566"/>
    </row>
    <row r="494" spans="1:10" ht="11.25" customHeight="1">
      <c r="A494" s="543"/>
      <c r="B494" s="367"/>
      <c r="C494" s="53"/>
      <c r="D494" s="99"/>
      <c r="E494" s="556"/>
      <c r="F494" s="598"/>
      <c r="G494" s="565"/>
      <c r="H494" s="520"/>
      <c r="I494" s="567"/>
    </row>
    <row r="495" spans="1:10" ht="11.25" customHeight="1">
      <c r="A495" s="543"/>
      <c r="B495" s="367"/>
      <c r="C495" s="53"/>
      <c r="D495" s="99"/>
      <c r="E495" s="556"/>
      <c r="F495" s="598"/>
      <c r="G495" s="520"/>
      <c r="H495" s="565"/>
      <c r="I495" s="567"/>
    </row>
    <row r="496" spans="1:10" ht="11.25" customHeight="1" thickBot="1">
      <c r="A496" s="544"/>
      <c r="B496" s="690"/>
      <c r="C496" s="56"/>
      <c r="D496" s="251"/>
      <c r="E496" s="283"/>
      <c r="F496" s="242"/>
      <c r="G496" s="175"/>
      <c r="H496" s="175"/>
      <c r="I496" s="177"/>
    </row>
    <row r="497" spans="1:10" ht="11.25" customHeight="1" thickBot="1">
      <c r="B497" s="691"/>
      <c r="C497" s="106"/>
      <c r="D497" s="456"/>
      <c r="E497" s="1024"/>
      <c r="F497" s="165"/>
      <c r="G497" s="166"/>
      <c r="H497" s="1027"/>
      <c r="I497" s="167"/>
      <c r="J497" s="1115"/>
    </row>
    <row r="498" spans="1:10" ht="12" customHeight="1"/>
    <row r="499" spans="1:10" ht="12.75" customHeight="1" thickBot="1"/>
    <row r="500" spans="1:10" ht="11.25" customHeight="1" thickBot="1">
      <c r="A500" s="103" t="s">
        <v>442</v>
      </c>
      <c r="B500" s="545" t="s">
        <v>65</v>
      </c>
      <c r="C500" s="104" t="s">
        <v>20</v>
      </c>
      <c r="D500" s="457" t="s">
        <v>142</v>
      </c>
      <c r="E500" s="98" t="s">
        <v>2</v>
      </c>
      <c r="F500" s="346" t="s">
        <v>138</v>
      </c>
      <c r="G500" s="347" t="s">
        <v>139</v>
      </c>
      <c r="H500" s="347" t="s">
        <v>140</v>
      </c>
      <c r="I500" s="348" t="s">
        <v>141</v>
      </c>
    </row>
    <row r="501" spans="1:10" ht="11.25" customHeight="1">
      <c r="A501" s="542"/>
      <c r="B501" s="653"/>
      <c r="C501" s="114"/>
      <c r="D501" s="258"/>
      <c r="E501" s="304"/>
      <c r="F501" s="253"/>
      <c r="G501" s="172"/>
      <c r="H501" s="171"/>
      <c r="I501" s="173"/>
    </row>
    <row r="502" spans="1:10" ht="11.25" customHeight="1">
      <c r="A502" s="543"/>
      <c r="B502" s="367"/>
      <c r="C502" s="53"/>
      <c r="D502" s="99"/>
      <c r="E502" s="556"/>
      <c r="F502" s="598"/>
      <c r="G502" s="565"/>
      <c r="H502" s="520"/>
      <c r="I502" s="567"/>
    </row>
    <row r="503" spans="1:10" ht="11.25" customHeight="1">
      <c r="A503" s="543"/>
      <c r="B503" s="367"/>
      <c r="C503" s="53"/>
      <c r="D503" s="99"/>
      <c r="E503" s="556"/>
      <c r="F503" s="598"/>
      <c r="G503" s="565"/>
      <c r="H503" s="520"/>
      <c r="I503" s="567"/>
    </row>
    <row r="504" spans="1:10" ht="11.25" customHeight="1">
      <c r="A504" s="543"/>
      <c r="B504" s="367"/>
      <c r="C504" s="53"/>
      <c r="D504" s="99"/>
      <c r="E504" s="556"/>
      <c r="F504" s="598"/>
      <c r="G504" s="565"/>
      <c r="H504" s="520"/>
      <c r="I504" s="567"/>
    </row>
    <row r="505" spans="1:10" ht="11.25" customHeight="1">
      <c r="A505" s="543"/>
      <c r="B505" s="367"/>
      <c r="C505" s="53"/>
      <c r="D505" s="99"/>
      <c r="E505" s="556"/>
      <c r="F505" s="598"/>
      <c r="G505" s="520"/>
      <c r="H505" s="565"/>
      <c r="I505" s="567"/>
    </row>
    <row r="506" spans="1:10" ht="11.25" customHeight="1" thickBot="1">
      <c r="A506" s="55"/>
      <c r="B506" s="690"/>
      <c r="C506" s="56"/>
      <c r="D506" s="251"/>
      <c r="E506" s="283"/>
      <c r="F506" s="242"/>
      <c r="G506" s="175"/>
      <c r="H506" s="175"/>
      <c r="I506" s="177"/>
    </row>
    <row r="507" spans="1:10" ht="11.25" customHeight="1" thickBot="1">
      <c r="B507" s="691"/>
      <c r="C507" s="106"/>
      <c r="D507" s="456"/>
      <c r="E507" s="107"/>
      <c r="F507" s="165"/>
      <c r="G507" s="166"/>
      <c r="H507" s="166"/>
      <c r="I507" s="167"/>
      <c r="J507" s="1115"/>
    </row>
    <row r="508" spans="1:10" ht="12" customHeight="1"/>
    <row r="509" spans="1:10" ht="12.75" customHeight="1" thickBot="1"/>
    <row r="510" spans="1:10" ht="11.25" customHeight="1" thickBot="1">
      <c r="A510" s="103" t="s">
        <v>443</v>
      </c>
      <c r="B510" s="545" t="s">
        <v>263</v>
      </c>
      <c r="C510" s="104" t="s">
        <v>20</v>
      </c>
      <c r="D510" s="457" t="s">
        <v>142</v>
      </c>
      <c r="E510" s="98" t="s">
        <v>2</v>
      </c>
      <c r="F510" s="346" t="s">
        <v>138</v>
      </c>
      <c r="G510" s="347" t="s">
        <v>139</v>
      </c>
      <c r="H510" s="347" t="s">
        <v>140</v>
      </c>
      <c r="I510" s="348" t="s">
        <v>141</v>
      </c>
    </row>
    <row r="511" spans="1:10" ht="11.25" customHeight="1">
      <c r="A511" s="112"/>
      <c r="B511" s="670"/>
      <c r="C511" s="114"/>
      <c r="D511" s="258"/>
      <c r="E511" s="115"/>
      <c r="F511" s="253"/>
      <c r="G511" s="172"/>
      <c r="H511" s="171"/>
      <c r="I511" s="173"/>
    </row>
    <row r="512" spans="1:10" ht="11.25" customHeight="1">
      <c r="A512" s="344"/>
      <c r="B512" s="163"/>
      <c r="C512" s="401"/>
      <c r="D512" s="484"/>
      <c r="E512" s="416"/>
      <c r="F512" s="238"/>
      <c r="G512" s="170"/>
      <c r="H512" s="169"/>
      <c r="I512" s="174"/>
    </row>
    <row r="513" spans="1:9" ht="11.25" customHeight="1">
      <c r="A513" s="413"/>
      <c r="B513" s="652"/>
      <c r="C513" s="401"/>
      <c r="D513" s="484"/>
      <c r="E513" s="416"/>
      <c r="F513" s="238"/>
      <c r="G513" s="170"/>
      <c r="H513" s="169"/>
      <c r="I513" s="174"/>
    </row>
    <row r="514" spans="1:9" ht="11.25" customHeight="1">
      <c r="A514" s="413"/>
      <c r="B514" s="652"/>
      <c r="C514" s="401"/>
      <c r="D514" s="484"/>
      <c r="E514" s="416"/>
      <c r="F514" s="238"/>
      <c r="G514" s="170"/>
      <c r="H514" s="169"/>
      <c r="I514" s="174"/>
    </row>
    <row r="515" spans="1:9" ht="11.25" customHeight="1">
      <c r="A515" s="574"/>
      <c r="B515" s="652"/>
      <c r="C515" s="401"/>
      <c r="D515" s="484"/>
      <c r="E515" s="416"/>
      <c r="F515" s="238"/>
      <c r="G515" s="169"/>
      <c r="H515" s="170"/>
      <c r="I515" s="174"/>
    </row>
    <row r="516" spans="1:9" ht="11.25" customHeight="1" thickBot="1">
      <c r="A516" s="55"/>
      <c r="B516" s="690"/>
      <c r="C516" s="56"/>
      <c r="D516" s="251"/>
      <c r="E516" s="118"/>
      <c r="F516" s="242"/>
      <c r="G516" s="175"/>
      <c r="H516" s="175"/>
      <c r="I516" s="177"/>
    </row>
    <row r="517" spans="1:9" ht="11.25" customHeight="1" thickBot="1">
      <c r="B517" s="691"/>
      <c r="C517" s="106"/>
      <c r="D517" s="456"/>
      <c r="E517" s="107"/>
      <c r="F517" s="165"/>
      <c r="G517" s="166"/>
      <c r="H517" s="166"/>
      <c r="I517" s="167"/>
    </row>
    <row r="518" spans="1:9" ht="12" customHeight="1"/>
    <row r="519" spans="1:9" ht="12.75" customHeight="1" thickBot="1"/>
    <row r="520" spans="1:9" ht="11.25" customHeight="1" thickBot="1">
      <c r="A520" s="103" t="s">
        <v>444</v>
      </c>
      <c r="B520" s="545" t="s">
        <v>264</v>
      </c>
      <c r="C520" s="104" t="s">
        <v>20</v>
      </c>
      <c r="D520" s="457" t="s">
        <v>142</v>
      </c>
      <c r="E520" s="98" t="s">
        <v>2</v>
      </c>
      <c r="F520" s="346" t="s">
        <v>138</v>
      </c>
      <c r="G520" s="347" t="s">
        <v>139</v>
      </c>
      <c r="H520" s="347" t="s">
        <v>140</v>
      </c>
      <c r="I520" s="348" t="s">
        <v>141</v>
      </c>
    </row>
    <row r="521" spans="1:9" ht="11.25" customHeight="1">
      <c r="A521" s="542"/>
      <c r="B521" s="653"/>
      <c r="C521" s="114"/>
      <c r="D521" s="258"/>
      <c r="E521" s="304"/>
      <c r="F521" s="253"/>
      <c r="G521" s="172"/>
      <c r="H521" s="171"/>
      <c r="I521" s="173"/>
    </row>
    <row r="522" spans="1:9" ht="11.25" customHeight="1">
      <c r="A522" s="660"/>
      <c r="B522" s="163"/>
      <c r="C522" s="53"/>
      <c r="D522" s="99"/>
      <c r="E522" s="282"/>
      <c r="F522" s="238"/>
      <c r="G522" s="170"/>
      <c r="H522" s="169"/>
      <c r="I522" s="174"/>
    </row>
    <row r="523" spans="1:9" ht="11.25" customHeight="1">
      <c r="A523" s="543"/>
      <c r="B523" s="367"/>
      <c r="C523" s="53"/>
      <c r="D523" s="99"/>
      <c r="E523" s="282"/>
      <c r="F523" s="238"/>
      <c r="G523" s="170"/>
      <c r="H523" s="169"/>
      <c r="I523" s="174"/>
    </row>
    <row r="524" spans="1:9" ht="11.25" customHeight="1">
      <c r="A524" s="543"/>
      <c r="B524" s="367"/>
      <c r="C524" s="53"/>
      <c r="D524" s="99"/>
      <c r="E524" s="282"/>
      <c r="F524" s="238"/>
      <c r="G524" s="170"/>
      <c r="H524" s="169"/>
      <c r="I524" s="174"/>
    </row>
    <row r="525" spans="1:9" ht="11.25" customHeight="1">
      <c r="A525" s="543"/>
      <c r="B525" s="367"/>
      <c r="C525" s="53"/>
      <c r="D525" s="99"/>
      <c r="E525" s="282"/>
      <c r="F525" s="238"/>
      <c r="G525" s="169"/>
      <c r="H525" s="170"/>
      <c r="I525" s="174"/>
    </row>
    <row r="526" spans="1:9" ht="11.25" customHeight="1" thickBot="1">
      <c r="A526" s="544"/>
      <c r="B526" s="690"/>
      <c r="C526" s="56"/>
      <c r="D526" s="251"/>
      <c r="E526" s="283"/>
      <c r="F526" s="242"/>
      <c r="G526" s="175"/>
      <c r="H526" s="175"/>
      <c r="I526" s="177"/>
    </row>
    <row r="527" spans="1:9" ht="11.25" customHeight="1" thickBot="1">
      <c r="B527" s="691"/>
      <c r="C527" s="106"/>
      <c r="D527" s="456"/>
      <c r="E527" s="107"/>
      <c r="F527" s="165"/>
      <c r="G527" s="166"/>
      <c r="H527" s="166"/>
      <c r="I527" s="167"/>
    </row>
    <row r="528" spans="1:9" ht="12" customHeight="1"/>
    <row r="529" spans="1:9" ht="12.75" customHeight="1" thickBot="1"/>
    <row r="530" spans="1:9" ht="11.25" customHeight="1" thickBot="1">
      <c r="A530" s="103" t="s">
        <v>445</v>
      </c>
      <c r="B530" s="545" t="s">
        <v>265</v>
      </c>
      <c r="C530" s="104" t="s">
        <v>20</v>
      </c>
      <c r="D530" s="457" t="s">
        <v>142</v>
      </c>
      <c r="E530" s="98" t="s">
        <v>2</v>
      </c>
      <c r="F530" s="346" t="s">
        <v>138</v>
      </c>
      <c r="G530" s="347" t="s">
        <v>139</v>
      </c>
      <c r="H530" s="347" t="s">
        <v>140</v>
      </c>
      <c r="I530" s="348" t="s">
        <v>141</v>
      </c>
    </row>
    <row r="531" spans="1:9" ht="11.25" customHeight="1">
      <c r="A531" s="542"/>
      <c r="B531" s="653"/>
      <c r="C531" s="114"/>
      <c r="D531" s="258"/>
      <c r="E531" s="115"/>
      <c r="F531" s="568"/>
      <c r="G531" s="172"/>
      <c r="H531" s="171"/>
      <c r="I531" s="173"/>
    </row>
    <row r="532" spans="1:9" ht="11.25" customHeight="1">
      <c r="A532" s="574"/>
      <c r="B532" s="667"/>
      <c r="C532" s="401"/>
      <c r="D532" s="484"/>
      <c r="E532" s="416"/>
      <c r="F532" s="519"/>
      <c r="G532" s="170"/>
      <c r="H532" s="169"/>
      <c r="I532" s="174"/>
    </row>
    <row r="533" spans="1:9" ht="11.25" customHeight="1">
      <c r="A533" s="574"/>
      <c r="B533" s="652"/>
      <c r="C533" s="401"/>
      <c r="D533" s="484"/>
      <c r="E533" s="416"/>
      <c r="F533" s="519"/>
      <c r="G533" s="170"/>
      <c r="H533" s="169"/>
      <c r="I533" s="174"/>
    </row>
    <row r="534" spans="1:9" ht="11.25" customHeight="1">
      <c r="A534" s="574"/>
      <c r="B534" s="652"/>
      <c r="C534" s="401"/>
      <c r="D534" s="484"/>
      <c r="E534" s="416"/>
      <c r="F534" s="519"/>
      <c r="G534" s="170"/>
      <c r="H534" s="169"/>
      <c r="I534" s="174"/>
    </row>
    <row r="535" spans="1:9" ht="11.25" customHeight="1">
      <c r="A535" s="574"/>
      <c r="B535" s="652"/>
      <c r="C535" s="401"/>
      <c r="D535" s="484"/>
      <c r="E535" s="416"/>
      <c r="F535" s="519"/>
      <c r="G535" s="169"/>
      <c r="H535" s="170"/>
      <c r="I535" s="174"/>
    </row>
    <row r="536" spans="1:9" ht="11.25" customHeight="1" thickBot="1">
      <c r="A536" s="544"/>
      <c r="B536" s="690"/>
      <c r="C536" s="56"/>
      <c r="D536" s="251"/>
      <c r="E536" s="118"/>
      <c r="F536" s="569"/>
      <c r="G536" s="175"/>
      <c r="H536" s="175"/>
      <c r="I536" s="177"/>
    </row>
    <row r="537" spans="1:9" ht="11.25" customHeight="1" thickBot="1">
      <c r="B537" s="691"/>
      <c r="C537" s="106"/>
      <c r="D537" s="456"/>
      <c r="E537" s="107"/>
      <c r="F537" s="165"/>
      <c r="G537" s="166"/>
      <c r="H537" s="166"/>
      <c r="I537" s="167"/>
    </row>
    <row r="538" spans="1:9" ht="12" customHeight="1"/>
    <row r="539" spans="1:9" ht="12.75" customHeight="1" thickBot="1"/>
    <row r="540" spans="1:9" ht="11.25" customHeight="1" thickBot="1">
      <c r="A540" s="103" t="s">
        <v>446</v>
      </c>
      <c r="B540" s="545" t="s">
        <v>266</v>
      </c>
      <c r="C540" s="104" t="s">
        <v>20</v>
      </c>
      <c r="D540" s="457" t="s">
        <v>142</v>
      </c>
      <c r="E540" s="98" t="s">
        <v>2</v>
      </c>
      <c r="F540" s="346" t="s">
        <v>138</v>
      </c>
      <c r="G540" s="347" t="s">
        <v>139</v>
      </c>
      <c r="H540" s="347" t="s">
        <v>140</v>
      </c>
      <c r="I540" s="348" t="s">
        <v>141</v>
      </c>
    </row>
    <row r="541" spans="1:9" ht="11.25" customHeight="1">
      <c r="A541" s="112"/>
      <c r="B541" s="653"/>
      <c r="C541" s="114"/>
      <c r="D541" s="258"/>
      <c r="E541" s="304"/>
      <c r="F541" s="253"/>
      <c r="G541" s="172"/>
      <c r="H541" s="171"/>
      <c r="I541" s="173"/>
    </row>
    <row r="542" spans="1:9" ht="11.25" customHeight="1">
      <c r="A542" s="51"/>
      <c r="B542" s="395"/>
      <c r="C542" s="53"/>
      <c r="D542" s="99"/>
      <c r="E542" s="282"/>
      <c r="F542" s="598"/>
      <c r="G542" s="565"/>
      <c r="H542" s="520"/>
      <c r="I542" s="567"/>
    </row>
    <row r="543" spans="1:9" ht="11.25" customHeight="1">
      <c r="A543" s="51"/>
      <c r="B543" s="367"/>
      <c r="C543" s="53"/>
      <c r="D543" s="99"/>
      <c r="E543" s="282"/>
      <c r="F543" s="598"/>
      <c r="G543" s="565"/>
      <c r="H543" s="520"/>
      <c r="I543" s="567"/>
    </row>
    <row r="544" spans="1:9" ht="11.25" customHeight="1">
      <c r="A544" s="51"/>
      <c r="B544" s="367"/>
      <c r="C544" s="53"/>
      <c r="D544" s="99"/>
      <c r="E544" s="282"/>
      <c r="F544" s="598"/>
      <c r="G544" s="565"/>
      <c r="H544" s="520"/>
      <c r="I544" s="567"/>
    </row>
    <row r="545" spans="1:9" ht="11.25" customHeight="1">
      <c r="A545" s="543"/>
      <c r="B545" s="367"/>
      <c r="C545" s="53"/>
      <c r="D545" s="99"/>
      <c r="E545" s="282"/>
      <c r="F545" s="598"/>
      <c r="G545" s="520"/>
      <c r="H545" s="565"/>
      <c r="I545" s="567"/>
    </row>
    <row r="546" spans="1:9" ht="11.25" customHeight="1" thickBot="1">
      <c r="A546" s="55"/>
      <c r="B546" s="690"/>
      <c r="C546" s="56"/>
      <c r="D546" s="251"/>
      <c r="E546" s="283"/>
      <c r="F546" s="242"/>
      <c r="G546" s="175"/>
      <c r="H546" s="175"/>
      <c r="I546" s="177"/>
    </row>
    <row r="547" spans="1:9" ht="11.25" customHeight="1" thickBot="1">
      <c r="B547" s="691"/>
      <c r="C547" s="106"/>
      <c r="D547" s="456"/>
      <c r="E547" s="107"/>
      <c r="F547" s="165"/>
      <c r="G547" s="166"/>
      <c r="H547" s="166"/>
      <c r="I547" s="167"/>
    </row>
    <row r="548" spans="1:9" ht="12" customHeight="1"/>
    <row r="549" spans="1:9" ht="12.75" customHeight="1" thickBot="1"/>
    <row r="550" spans="1:9" ht="11.25" customHeight="1" thickBot="1">
      <c r="A550" s="103" t="s">
        <v>447</v>
      </c>
      <c r="B550" s="545" t="s">
        <v>267</v>
      </c>
      <c r="C550" s="104" t="s">
        <v>20</v>
      </c>
      <c r="D550" s="457" t="s">
        <v>142</v>
      </c>
      <c r="E550" s="98" t="s">
        <v>2</v>
      </c>
      <c r="F550" s="346" t="s">
        <v>138</v>
      </c>
      <c r="G550" s="347" t="s">
        <v>139</v>
      </c>
      <c r="H550" s="347" t="s">
        <v>140</v>
      </c>
      <c r="I550" s="348" t="s">
        <v>141</v>
      </c>
    </row>
    <row r="551" spans="1:9" ht="11.25" customHeight="1">
      <c r="A551" s="542"/>
      <c r="B551" s="653"/>
      <c r="C551" s="114"/>
      <c r="D551" s="258"/>
      <c r="E551" s="304"/>
      <c r="F551" s="253"/>
      <c r="G551" s="172"/>
      <c r="H551" s="171"/>
      <c r="I551" s="173"/>
    </row>
    <row r="552" spans="1:9" ht="11.25" customHeight="1">
      <c r="A552" s="543"/>
      <c r="B552" s="395"/>
      <c r="C552" s="53"/>
      <c r="D552" s="99"/>
      <c r="E552" s="556"/>
      <c r="F552" s="598"/>
      <c r="G552" s="565"/>
      <c r="H552" s="520"/>
      <c r="I552" s="567"/>
    </row>
    <row r="553" spans="1:9" ht="11.25" customHeight="1">
      <c r="A553" s="543"/>
      <c r="B553" s="367"/>
      <c r="C553" s="53"/>
      <c r="D553" s="99"/>
      <c r="E553" s="556"/>
      <c r="F553" s="598"/>
      <c r="G553" s="565"/>
      <c r="H553" s="520"/>
      <c r="I553" s="567"/>
    </row>
    <row r="554" spans="1:9" ht="11.25" customHeight="1">
      <c r="A554" s="543"/>
      <c r="B554" s="367"/>
      <c r="C554" s="53"/>
      <c r="D554" s="99"/>
      <c r="E554" s="556"/>
      <c r="F554" s="598"/>
      <c r="G554" s="565"/>
      <c r="H554" s="520"/>
      <c r="I554" s="567"/>
    </row>
    <row r="555" spans="1:9" ht="11.25" customHeight="1">
      <c r="A555" s="543"/>
      <c r="B555" s="367"/>
      <c r="C555" s="53"/>
      <c r="D555" s="99"/>
      <c r="E555" s="556"/>
      <c r="F555" s="598"/>
      <c r="G555" s="520"/>
      <c r="H555" s="565"/>
      <c r="I555" s="567"/>
    </row>
    <row r="556" spans="1:9" ht="11.25" customHeight="1" thickBot="1">
      <c r="A556" s="544"/>
      <c r="B556" s="690"/>
      <c r="C556" s="56"/>
      <c r="D556" s="251"/>
      <c r="E556" s="283"/>
      <c r="F556" s="242"/>
      <c r="G556" s="175"/>
      <c r="H556" s="175"/>
      <c r="I556" s="177"/>
    </row>
    <row r="557" spans="1:9" ht="11.25" customHeight="1" thickBot="1">
      <c r="B557" s="691"/>
      <c r="C557" s="106"/>
      <c r="D557" s="456"/>
      <c r="E557" s="107"/>
      <c r="F557" s="165"/>
      <c r="G557" s="166"/>
      <c r="H557" s="166"/>
      <c r="I557" s="167"/>
    </row>
    <row r="558" spans="1:9" ht="12" customHeight="1"/>
    <row r="559" spans="1:9" ht="12.75" customHeight="1" thickBot="1"/>
    <row r="560" spans="1:9" ht="11.25" customHeight="1" thickBot="1">
      <c r="A560" s="103" t="s">
        <v>448</v>
      </c>
      <c r="B560" s="545" t="s">
        <v>268</v>
      </c>
      <c r="C560" s="104" t="s">
        <v>20</v>
      </c>
      <c r="D560" s="457" t="s">
        <v>142</v>
      </c>
      <c r="E560" s="98" t="s">
        <v>2</v>
      </c>
      <c r="F560" s="346" t="s">
        <v>138</v>
      </c>
      <c r="G560" s="347" t="s">
        <v>139</v>
      </c>
      <c r="H560" s="347" t="s">
        <v>140</v>
      </c>
      <c r="I560" s="348" t="s">
        <v>141</v>
      </c>
    </row>
    <row r="561" spans="1:9" ht="11.25" customHeight="1">
      <c r="A561" s="542"/>
      <c r="B561" s="653"/>
      <c r="C561" s="114"/>
      <c r="D561" s="258"/>
      <c r="E561" s="304"/>
      <c r="F561" s="253"/>
      <c r="G561" s="172"/>
      <c r="H561" s="171"/>
      <c r="I561" s="173"/>
    </row>
    <row r="562" spans="1:9" ht="11.25" customHeight="1">
      <c r="A562" s="543"/>
      <c r="B562" s="395"/>
      <c r="C562" s="53"/>
      <c r="D562" s="99"/>
      <c r="E562" s="556"/>
      <c r="F562" s="598"/>
      <c r="G562" s="565"/>
      <c r="H562" s="520"/>
      <c r="I562" s="567"/>
    </row>
    <row r="563" spans="1:9" ht="11.25" customHeight="1">
      <c r="A563" s="543"/>
      <c r="B563" s="367"/>
      <c r="C563" s="53"/>
      <c r="D563" s="99"/>
      <c r="E563" s="556"/>
      <c r="F563" s="598"/>
      <c r="G563" s="565"/>
      <c r="H563" s="520"/>
      <c r="I563" s="567"/>
    </row>
    <row r="564" spans="1:9" ht="11.25" customHeight="1">
      <c r="A564" s="543"/>
      <c r="B564" s="367"/>
      <c r="C564" s="53"/>
      <c r="D564" s="99"/>
      <c r="E564" s="556"/>
      <c r="F564" s="598"/>
      <c r="G564" s="565"/>
      <c r="H564" s="520"/>
      <c r="I564" s="567"/>
    </row>
    <row r="565" spans="1:9" ht="11.25" customHeight="1">
      <c r="A565" s="543"/>
      <c r="B565" s="367"/>
      <c r="C565" s="53"/>
      <c r="D565" s="99"/>
      <c r="E565" s="556"/>
      <c r="F565" s="598"/>
      <c r="G565" s="520"/>
      <c r="H565" s="565"/>
      <c r="I565" s="567"/>
    </row>
    <row r="566" spans="1:9" ht="11.25" customHeight="1" thickBot="1">
      <c r="A566" s="544"/>
      <c r="B566" s="690"/>
      <c r="C566" s="56"/>
      <c r="D566" s="251"/>
      <c r="E566" s="283"/>
      <c r="F566" s="242"/>
      <c r="G566" s="175"/>
      <c r="H566" s="175"/>
      <c r="I566" s="177"/>
    </row>
    <row r="567" spans="1:9" ht="11.25" customHeight="1" thickBot="1">
      <c r="B567" s="691"/>
      <c r="C567" s="106"/>
      <c r="D567" s="456"/>
      <c r="E567" s="107"/>
      <c r="F567" s="165"/>
      <c r="G567" s="166"/>
      <c r="H567" s="166"/>
      <c r="I567" s="167"/>
    </row>
    <row r="568" spans="1:9" ht="12" customHeight="1"/>
    <row r="569" spans="1:9" ht="12.75" customHeight="1"/>
    <row r="570" spans="1:9" ht="12.75" customHeight="1" thickBot="1"/>
    <row r="571" spans="1:9" ht="11.25" customHeight="1" thickBot="1">
      <c r="A571" s="103" t="s">
        <v>449</v>
      </c>
      <c r="B571" s="545" t="s">
        <v>269</v>
      </c>
      <c r="C571" s="104" t="s">
        <v>20</v>
      </c>
      <c r="D571" s="457" t="s">
        <v>142</v>
      </c>
      <c r="E571" s="98" t="s">
        <v>2</v>
      </c>
      <c r="F571" s="346" t="s">
        <v>138</v>
      </c>
      <c r="G571" s="347" t="s">
        <v>139</v>
      </c>
      <c r="H571" s="347" t="s">
        <v>140</v>
      </c>
      <c r="I571" s="348" t="s">
        <v>141</v>
      </c>
    </row>
    <row r="572" spans="1:9" ht="11.25" customHeight="1">
      <c r="A572" s="112"/>
      <c r="B572" s="653"/>
      <c r="C572" s="114"/>
      <c r="D572" s="258"/>
      <c r="E572" s="115"/>
      <c r="F572" s="568"/>
      <c r="G572" s="172"/>
      <c r="H572" s="171"/>
      <c r="I572" s="173"/>
    </row>
    <row r="573" spans="1:9" ht="11.25" customHeight="1">
      <c r="A573" s="413"/>
      <c r="B573" s="667"/>
      <c r="C573" s="401"/>
      <c r="D573" s="484"/>
      <c r="E573" s="416"/>
      <c r="F573" s="519"/>
      <c r="G573" s="170"/>
      <c r="H573" s="169"/>
      <c r="I573" s="174"/>
    </row>
    <row r="574" spans="1:9" ht="11.25" customHeight="1">
      <c r="A574" s="413"/>
      <c r="B574" s="652"/>
      <c r="C574" s="401"/>
      <c r="D574" s="484"/>
      <c r="E574" s="416"/>
      <c r="F574" s="519"/>
      <c r="G574" s="170"/>
      <c r="H574" s="169"/>
      <c r="I574" s="174"/>
    </row>
    <row r="575" spans="1:9" ht="11.25" customHeight="1">
      <c r="A575" s="413"/>
      <c r="B575" s="652"/>
      <c r="C575" s="401"/>
      <c r="D575" s="484"/>
      <c r="E575" s="416"/>
      <c r="F575" s="519"/>
      <c r="G575" s="170"/>
      <c r="H575" s="169"/>
      <c r="I575" s="174"/>
    </row>
    <row r="576" spans="1:9" ht="11.25" customHeight="1">
      <c r="A576" s="574"/>
      <c r="B576" s="652"/>
      <c r="C576" s="401"/>
      <c r="D576" s="484"/>
      <c r="E576" s="416"/>
      <c r="F576" s="519"/>
      <c r="G576" s="169"/>
      <c r="H576" s="170"/>
      <c r="I576" s="174"/>
    </row>
    <row r="577" spans="1:9" ht="11.25" customHeight="1" thickBot="1">
      <c r="A577" s="55"/>
      <c r="B577" s="690"/>
      <c r="C577" s="56"/>
      <c r="D577" s="251"/>
      <c r="E577" s="118"/>
      <c r="F577" s="569"/>
      <c r="G577" s="175"/>
      <c r="H577" s="175"/>
      <c r="I577" s="177"/>
    </row>
    <row r="578" spans="1:9" ht="11.25" customHeight="1" thickBot="1">
      <c r="B578" s="691"/>
      <c r="C578" s="106"/>
      <c r="D578" s="456"/>
      <c r="E578" s="107"/>
      <c r="F578" s="165"/>
      <c r="G578" s="166"/>
      <c r="H578" s="166"/>
      <c r="I578" s="167"/>
    </row>
    <row r="579" spans="1:9" ht="12" customHeight="1"/>
    <row r="580" spans="1:9" ht="12.75" customHeight="1" thickBot="1"/>
    <row r="581" spans="1:9" ht="11.25" customHeight="1" thickBot="1">
      <c r="A581" s="103" t="s">
        <v>450</v>
      </c>
      <c r="B581" s="545" t="s">
        <v>270</v>
      </c>
      <c r="C581" s="104" t="s">
        <v>20</v>
      </c>
      <c r="D581" s="457" t="s">
        <v>142</v>
      </c>
      <c r="E581" s="98" t="s">
        <v>2</v>
      </c>
      <c r="F581" s="346" t="s">
        <v>138</v>
      </c>
      <c r="G581" s="347" t="s">
        <v>139</v>
      </c>
      <c r="H581" s="347" t="s">
        <v>140</v>
      </c>
      <c r="I581" s="348" t="s">
        <v>141</v>
      </c>
    </row>
    <row r="582" spans="1:9" ht="11.25" customHeight="1">
      <c r="A582" s="112"/>
      <c r="B582" s="653"/>
      <c r="C582" s="114"/>
      <c r="D582" s="258"/>
      <c r="E582" s="115"/>
      <c r="F582" s="568"/>
      <c r="G582" s="172"/>
      <c r="H582" s="171"/>
      <c r="I582" s="173"/>
    </row>
    <row r="583" spans="1:9" ht="11.25" customHeight="1">
      <c r="A583" s="413"/>
      <c r="B583" s="667"/>
      <c r="C583" s="401"/>
      <c r="D583" s="484"/>
      <c r="E583" s="416"/>
      <c r="F583" s="519"/>
      <c r="G583" s="170"/>
      <c r="H583" s="169"/>
      <c r="I583" s="174"/>
    </row>
    <row r="584" spans="1:9" ht="11.25" customHeight="1">
      <c r="A584" s="413"/>
      <c r="B584" s="652"/>
      <c r="C584" s="401"/>
      <c r="D584" s="484"/>
      <c r="E584" s="416"/>
      <c r="F584" s="519"/>
      <c r="G584" s="170"/>
      <c r="H584" s="169"/>
      <c r="I584" s="174"/>
    </row>
    <row r="585" spans="1:9" ht="11.25" customHeight="1">
      <c r="A585" s="413"/>
      <c r="B585" s="652"/>
      <c r="C585" s="401"/>
      <c r="D585" s="484"/>
      <c r="E585" s="416"/>
      <c r="F585" s="519"/>
      <c r="G585" s="170"/>
      <c r="H585" s="169"/>
      <c r="I585" s="174"/>
    </row>
    <row r="586" spans="1:9" ht="11.25" customHeight="1">
      <c r="A586" s="574"/>
      <c r="B586" s="652"/>
      <c r="C586" s="401"/>
      <c r="D586" s="484"/>
      <c r="E586" s="416"/>
      <c r="F586" s="519"/>
      <c r="G586" s="169"/>
      <c r="H586" s="170"/>
      <c r="I586" s="174"/>
    </row>
    <row r="587" spans="1:9" ht="11.25" customHeight="1" thickBot="1">
      <c r="A587" s="55"/>
      <c r="B587" s="690"/>
      <c r="C587" s="56"/>
      <c r="D587" s="251"/>
      <c r="E587" s="118"/>
      <c r="F587" s="569"/>
      <c r="G587" s="175"/>
      <c r="H587" s="175"/>
      <c r="I587" s="177"/>
    </row>
    <row r="588" spans="1:9" ht="11.25" customHeight="1" thickBot="1">
      <c r="B588" s="691"/>
      <c r="C588" s="106"/>
      <c r="D588" s="456"/>
      <c r="E588" s="107"/>
      <c r="F588" s="165"/>
      <c r="G588" s="166"/>
      <c r="H588" s="166"/>
      <c r="I588" s="167"/>
    </row>
    <row r="589" spans="1:9" ht="12" customHeight="1"/>
    <row r="590" spans="1:9" ht="12.75" customHeight="1"/>
    <row r="591" spans="1:9" ht="11.25" customHeight="1" thickBot="1">
      <c r="A591" s="368" t="s">
        <v>451</v>
      </c>
      <c r="B591" s="695" t="s">
        <v>271</v>
      </c>
      <c r="C591" s="369" t="s">
        <v>20</v>
      </c>
      <c r="D591" s="478" t="s">
        <v>142</v>
      </c>
      <c r="E591" s="370" t="s">
        <v>2</v>
      </c>
      <c r="F591" s="371" t="s">
        <v>138</v>
      </c>
      <c r="G591" s="371" t="s">
        <v>139</v>
      </c>
      <c r="H591" s="371" t="s">
        <v>140</v>
      </c>
      <c r="I591" s="371" t="s">
        <v>141</v>
      </c>
    </row>
    <row r="592" spans="1:9" ht="12" customHeight="1">
      <c r="A592" s="542"/>
      <c r="B592" s="653"/>
      <c r="C592" s="114"/>
      <c r="D592" s="258"/>
      <c r="E592" s="115"/>
      <c r="F592" s="568"/>
      <c r="G592" s="172"/>
      <c r="H592" s="171"/>
      <c r="I592" s="173"/>
    </row>
    <row r="593" spans="1:9" ht="12" customHeight="1">
      <c r="A593" s="574"/>
      <c r="B593" s="667"/>
      <c r="C593" s="401"/>
      <c r="D593" s="484"/>
      <c r="E593" s="416"/>
      <c r="F593" s="519"/>
      <c r="G593" s="170"/>
      <c r="H593" s="169"/>
      <c r="I593" s="174"/>
    </row>
    <row r="594" spans="1:9" ht="11.25" customHeight="1">
      <c r="A594" s="574"/>
      <c r="B594" s="652"/>
      <c r="C594" s="401"/>
      <c r="D594" s="484"/>
      <c r="E594" s="416"/>
      <c r="F594" s="519"/>
      <c r="G594" s="170"/>
      <c r="H594" s="169"/>
      <c r="I594" s="174"/>
    </row>
    <row r="595" spans="1:9" ht="11.25" customHeight="1">
      <c r="A595" s="574"/>
      <c r="B595" s="652"/>
      <c r="C595" s="401"/>
      <c r="D595" s="484"/>
      <c r="E595" s="416"/>
      <c r="F595" s="519"/>
      <c r="G595" s="170"/>
      <c r="H595" s="169"/>
      <c r="I595" s="174"/>
    </row>
    <row r="596" spans="1:9" ht="11.25" customHeight="1">
      <c r="A596" s="574"/>
      <c r="B596" s="652"/>
      <c r="C596" s="401"/>
      <c r="D596" s="484"/>
      <c r="E596" s="416"/>
      <c r="F596" s="519"/>
      <c r="G596" s="169"/>
      <c r="H596" s="170"/>
      <c r="I596" s="174"/>
    </row>
    <row r="597" spans="1:9" ht="11.25" customHeight="1" thickBot="1">
      <c r="A597" s="544"/>
      <c r="B597" s="690"/>
      <c r="C597" s="56"/>
      <c r="D597" s="251"/>
      <c r="E597" s="118"/>
      <c r="F597" s="569"/>
      <c r="G597" s="175"/>
      <c r="H597" s="175"/>
      <c r="I597" s="177"/>
    </row>
    <row r="598" spans="1:9" ht="11.25" customHeight="1" thickBot="1">
      <c r="B598" s="691"/>
      <c r="C598" s="106"/>
      <c r="D598" s="456"/>
      <c r="E598" s="107"/>
      <c r="F598" s="165"/>
      <c r="G598" s="166"/>
      <c r="H598" s="166"/>
      <c r="I598" s="167"/>
    </row>
    <row r="599" spans="1:9" ht="12" customHeight="1"/>
    <row r="600" spans="1:9" ht="12.75" customHeight="1" thickBot="1"/>
    <row r="601" spans="1:9" ht="11.25" customHeight="1" thickBot="1">
      <c r="A601" s="103" t="s">
        <v>452</v>
      </c>
      <c r="B601" s="545" t="s">
        <v>272</v>
      </c>
      <c r="C601" s="104" t="s">
        <v>20</v>
      </c>
      <c r="D601" s="457" t="s">
        <v>142</v>
      </c>
      <c r="E601" s="98" t="s">
        <v>2</v>
      </c>
      <c r="F601" s="346" t="s">
        <v>138</v>
      </c>
      <c r="G601" s="347" t="s">
        <v>139</v>
      </c>
      <c r="H601" s="347" t="s">
        <v>140</v>
      </c>
      <c r="I601" s="348" t="s">
        <v>141</v>
      </c>
    </row>
    <row r="602" spans="1:9" ht="11.25" customHeight="1">
      <c r="A602" s="112"/>
      <c r="B602" s="653"/>
      <c r="C602" s="114"/>
      <c r="D602" s="258"/>
      <c r="E602" s="115"/>
      <c r="F602" s="568"/>
      <c r="G602" s="172"/>
      <c r="H602" s="171"/>
      <c r="I602" s="173"/>
    </row>
    <row r="603" spans="1:9" ht="11.25" customHeight="1">
      <c r="A603" s="413"/>
      <c r="B603" s="667"/>
      <c r="C603" s="401"/>
      <c r="D603" s="484"/>
      <c r="E603" s="416"/>
      <c r="F603" s="519"/>
      <c r="G603" s="170"/>
      <c r="H603" s="169"/>
      <c r="I603" s="174"/>
    </row>
    <row r="604" spans="1:9" ht="11.25" customHeight="1">
      <c r="A604" s="413"/>
      <c r="B604" s="652"/>
      <c r="C604" s="401"/>
      <c r="D604" s="484"/>
      <c r="E604" s="416"/>
      <c r="F604" s="519"/>
      <c r="G604" s="170"/>
      <c r="H604" s="169"/>
      <c r="I604" s="174"/>
    </row>
    <row r="605" spans="1:9" ht="11.25" customHeight="1">
      <c r="A605" s="413"/>
      <c r="B605" s="652"/>
      <c r="C605" s="401"/>
      <c r="D605" s="484"/>
      <c r="E605" s="416"/>
      <c r="F605" s="519"/>
      <c r="G605" s="170"/>
      <c r="H605" s="169"/>
      <c r="I605" s="174"/>
    </row>
    <row r="606" spans="1:9" ht="11.25" customHeight="1">
      <c r="A606" s="574"/>
      <c r="B606" s="652"/>
      <c r="C606" s="401"/>
      <c r="D606" s="484"/>
      <c r="E606" s="416"/>
      <c r="F606" s="519"/>
      <c r="G606" s="169"/>
      <c r="H606" s="170"/>
      <c r="I606" s="174"/>
    </row>
    <row r="607" spans="1:9" ht="11.25" customHeight="1" thickBot="1">
      <c r="A607" s="55"/>
      <c r="B607" s="690"/>
      <c r="C607" s="56"/>
      <c r="D607" s="251"/>
      <c r="E607" s="118"/>
      <c r="F607" s="569"/>
      <c r="G607" s="175"/>
      <c r="H607" s="175"/>
      <c r="I607" s="177"/>
    </row>
    <row r="608" spans="1:9" ht="11.25" customHeight="1" thickBot="1">
      <c r="B608" s="691"/>
      <c r="C608" s="106"/>
      <c r="D608" s="456"/>
      <c r="E608" s="107"/>
      <c r="F608" s="165"/>
      <c r="G608" s="166"/>
      <c r="H608" s="166"/>
      <c r="I608" s="167"/>
    </row>
    <row r="609" spans="1:10" ht="12" customHeight="1"/>
    <row r="610" spans="1:10" ht="12.75" customHeight="1" thickBot="1"/>
    <row r="611" spans="1:10" ht="11.25" customHeight="1" thickBot="1">
      <c r="A611" s="103" t="s">
        <v>453</v>
      </c>
      <c r="B611" s="961" t="s">
        <v>273</v>
      </c>
      <c r="C611" s="104" t="s">
        <v>20</v>
      </c>
      <c r="D611" s="457" t="s">
        <v>142</v>
      </c>
      <c r="E611" s="98" t="s">
        <v>2</v>
      </c>
      <c r="F611" s="37" t="s">
        <v>138</v>
      </c>
      <c r="G611" s="38" t="s">
        <v>139</v>
      </c>
      <c r="H611" s="38" t="s">
        <v>140</v>
      </c>
      <c r="I611" s="39" t="s">
        <v>141</v>
      </c>
    </row>
    <row r="612" spans="1:10" ht="11.25" customHeight="1">
      <c r="A612" s="542"/>
      <c r="B612" s="653"/>
      <c r="C612" s="114"/>
      <c r="D612" s="258"/>
      <c r="E612" s="115"/>
      <c r="F612" s="108"/>
      <c r="G612" s="13"/>
      <c r="H612" s="14"/>
      <c r="I612" s="15"/>
    </row>
    <row r="613" spans="1:10" ht="11.25" customHeight="1">
      <c r="A613" s="543"/>
      <c r="B613" s="367"/>
      <c r="C613" s="53"/>
      <c r="D613" s="99"/>
      <c r="E613" s="116"/>
      <c r="F613" s="109"/>
      <c r="G613" s="18"/>
      <c r="H613" s="19"/>
      <c r="I613" s="20"/>
    </row>
    <row r="614" spans="1:10" ht="11.25" customHeight="1">
      <c r="A614" s="543"/>
      <c r="B614" s="367"/>
      <c r="C614" s="53"/>
      <c r="D614" s="99"/>
      <c r="E614" s="116"/>
      <c r="F614" s="109"/>
      <c r="G614" s="18"/>
      <c r="H614" s="19"/>
      <c r="I614" s="20"/>
    </row>
    <row r="615" spans="1:10" ht="11.25" customHeight="1">
      <c r="A615" s="543"/>
      <c r="B615" s="372"/>
      <c r="C615" s="53"/>
      <c r="D615" s="99"/>
      <c r="E615" s="116"/>
      <c r="F615" s="109"/>
      <c r="G615" s="18"/>
      <c r="H615" s="19"/>
      <c r="I615" s="22"/>
    </row>
    <row r="616" spans="1:10" ht="11.25" customHeight="1">
      <c r="A616" s="543"/>
      <c r="B616" s="163"/>
      <c r="C616" s="53"/>
      <c r="D616" s="99"/>
      <c r="E616" s="1029"/>
      <c r="F616" s="109"/>
      <c r="G616" s="18"/>
      <c r="H616" s="19"/>
      <c r="I616" s="22"/>
    </row>
    <row r="617" spans="1:10" ht="11.25" customHeight="1">
      <c r="A617" s="543"/>
      <c r="B617" s="367"/>
      <c r="C617" s="53"/>
      <c r="D617" s="99"/>
      <c r="E617" s="116"/>
      <c r="F617" s="109"/>
      <c r="G617" s="19"/>
      <c r="H617" s="18"/>
      <c r="I617" s="20"/>
    </row>
    <row r="618" spans="1:10" ht="11.25" customHeight="1" thickBot="1">
      <c r="A618" s="544"/>
      <c r="B618" s="690"/>
      <c r="C618" s="56"/>
      <c r="D618" s="251"/>
      <c r="E618" s="118"/>
      <c r="F618" s="120"/>
      <c r="G618" s="24"/>
      <c r="H618" s="24"/>
      <c r="I618" s="25"/>
    </row>
    <row r="619" spans="1:10" ht="11.25" customHeight="1" thickBot="1">
      <c r="B619" s="691"/>
      <c r="C619" s="106"/>
      <c r="D619" s="456"/>
      <c r="E619" s="107"/>
      <c r="F619" s="29"/>
      <c r="G619" s="30"/>
      <c r="H619" s="30"/>
      <c r="I619" s="31"/>
      <c r="J619" s="1125"/>
    </row>
    <row r="620" spans="1:10" ht="12" customHeight="1"/>
    <row r="621" spans="1:10" ht="12.75" customHeight="1" thickBot="1"/>
    <row r="622" spans="1:10" ht="11.25" customHeight="1" thickBot="1">
      <c r="A622" s="103" t="s">
        <v>454</v>
      </c>
      <c r="B622" s="961" t="s">
        <v>274</v>
      </c>
      <c r="C622" s="104" t="s">
        <v>20</v>
      </c>
      <c r="D622" s="457" t="s">
        <v>142</v>
      </c>
      <c r="E622" s="98" t="s">
        <v>2</v>
      </c>
      <c r="F622" s="37" t="s">
        <v>138</v>
      </c>
      <c r="G622" s="38" t="s">
        <v>139</v>
      </c>
      <c r="H622" s="38" t="s">
        <v>140</v>
      </c>
      <c r="I622" s="39" t="s">
        <v>141</v>
      </c>
    </row>
    <row r="623" spans="1:10" ht="11.25" customHeight="1">
      <c r="A623" s="112"/>
      <c r="B623" s="653"/>
      <c r="C623" s="114"/>
      <c r="D623" s="258"/>
      <c r="E623" s="115"/>
      <c r="F623" s="108"/>
      <c r="G623" s="13"/>
      <c r="H623" s="14"/>
      <c r="I623" s="15"/>
    </row>
    <row r="624" spans="1:10" ht="11.25" customHeight="1">
      <c r="A624" s="51"/>
      <c r="B624" s="367"/>
      <c r="C624" s="53"/>
      <c r="D624" s="99"/>
      <c r="E624" s="116"/>
      <c r="F624" s="109"/>
      <c r="G624" s="18"/>
      <c r="H624" s="19"/>
      <c r="I624" s="20"/>
    </row>
    <row r="625" spans="1:9" ht="11.25" customHeight="1">
      <c r="A625" s="51"/>
      <c r="B625" s="367"/>
      <c r="C625" s="53"/>
      <c r="D625" s="99"/>
      <c r="E625" s="116"/>
      <c r="F625" s="109"/>
      <c r="G625" s="18"/>
      <c r="H625" s="19"/>
      <c r="I625" s="20"/>
    </row>
    <row r="626" spans="1:9" ht="11.25" customHeight="1">
      <c r="A626" s="51"/>
      <c r="B626" s="163"/>
      <c r="C626" s="53"/>
      <c r="D626" s="99"/>
      <c r="E626" s="1029"/>
      <c r="F626" s="109"/>
      <c r="G626" s="18"/>
      <c r="H626" s="19"/>
      <c r="I626" s="22"/>
    </row>
    <row r="627" spans="1:9" ht="11.25" customHeight="1">
      <c r="A627" s="51"/>
      <c r="B627" s="372"/>
      <c r="C627" s="53"/>
      <c r="D627" s="99"/>
      <c r="E627" s="116"/>
      <c r="F627" s="109"/>
      <c r="G627" s="18"/>
      <c r="H627" s="19"/>
      <c r="I627" s="22"/>
    </row>
    <row r="628" spans="1:9" ht="11.25" customHeight="1">
      <c r="A628" s="543"/>
      <c r="B628" s="367"/>
      <c r="C628" s="53"/>
      <c r="D628" s="99"/>
      <c r="E628" s="116"/>
      <c r="F628" s="109"/>
      <c r="G628" s="19"/>
      <c r="H628" s="18"/>
      <c r="I628" s="20"/>
    </row>
    <row r="629" spans="1:9" ht="11.25" customHeight="1" thickBot="1">
      <c r="A629" s="55"/>
      <c r="B629" s="690"/>
      <c r="C629" s="56"/>
      <c r="D629" s="251"/>
      <c r="E629" s="118"/>
      <c r="F629" s="120"/>
      <c r="G629" s="24"/>
      <c r="H629" s="24"/>
      <c r="I629" s="25"/>
    </row>
    <row r="630" spans="1:9" ht="11.25" customHeight="1" thickBot="1">
      <c r="B630" s="691"/>
      <c r="C630" s="106"/>
      <c r="D630" s="456"/>
      <c r="E630" s="107"/>
      <c r="F630" s="29"/>
      <c r="G630" s="30"/>
      <c r="H630" s="30"/>
      <c r="I630" s="31"/>
    </row>
    <row r="631" spans="1:9" ht="12" customHeight="1"/>
    <row r="632" spans="1:9" ht="12.75" customHeight="1" thickBot="1"/>
    <row r="633" spans="1:9" ht="27.75" thickBot="1">
      <c r="A633" s="373" t="s">
        <v>455</v>
      </c>
      <c r="B633" s="696" t="s">
        <v>275</v>
      </c>
      <c r="C633" s="374" t="s">
        <v>20</v>
      </c>
      <c r="D633" s="479" t="s">
        <v>142</v>
      </c>
      <c r="E633" s="375" t="s">
        <v>2</v>
      </c>
      <c r="F633" s="346" t="s">
        <v>138</v>
      </c>
      <c r="G633" s="347" t="s">
        <v>139</v>
      </c>
      <c r="H633" s="347" t="s">
        <v>140</v>
      </c>
      <c r="I633" s="348" t="s">
        <v>141</v>
      </c>
    </row>
    <row r="634" spans="1:9" ht="11.25" customHeight="1">
      <c r="A634" s="112"/>
      <c r="B634" s="653"/>
      <c r="C634" s="114"/>
      <c r="D634" s="258"/>
      <c r="E634" s="115"/>
      <c r="F634" s="568"/>
      <c r="G634" s="172"/>
      <c r="H634" s="171"/>
      <c r="I634" s="173"/>
    </row>
    <row r="635" spans="1:9" ht="11.25" customHeight="1">
      <c r="A635" s="413"/>
      <c r="B635" s="652"/>
      <c r="C635" s="401"/>
      <c r="D635" s="484"/>
      <c r="E635" s="416"/>
      <c r="F635" s="519"/>
      <c r="G635" s="170"/>
      <c r="H635" s="169"/>
      <c r="I635" s="174"/>
    </row>
    <row r="636" spans="1:9" ht="11.25" customHeight="1">
      <c r="A636" s="413"/>
      <c r="B636" s="652"/>
      <c r="C636" s="401"/>
      <c r="D636" s="484"/>
      <c r="E636" s="416"/>
      <c r="F636" s="519"/>
      <c r="G636" s="170"/>
      <c r="H636" s="169"/>
      <c r="I636" s="174"/>
    </row>
    <row r="637" spans="1:9" ht="11.25" customHeight="1">
      <c r="A637" s="413"/>
      <c r="B637" s="667"/>
      <c r="C637" s="401"/>
      <c r="D637" s="484"/>
      <c r="E637" s="416"/>
      <c r="F637" s="519"/>
      <c r="G637" s="170"/>
      <c r="H637" s="169"/>
      <c r="I637" s="178"/>
    </row>
    <row r="638" spans="1:9" ht="11.25" customHeight="1">
      <c r="A638" s="574"/>
      <c r="B638" s="652"/>
      <c r="C638" s="401"/>
      <c r="D638" s="484"/>
      <c r="E638" s="416"/>
      <c r="F638" s="519"/>
      <c r="G638" s="169"/>
      <c r="H638" s="170"/>
      <c r="I638" s="174"/>
    </row>
    <row r="639" spans="1:9" ht="11.25" customHeight="1" thickBot="1">
      <c r="A639" s="55"/>
      <c r="B639" s="690"/>
      <c r="C639" s="56"/>
      <c r="D639" s="251"/>
      <c r="E639" s="118"/>
      <c r="F639" s="569"/>
      <c r="G639" s="175"/>
      <c r="H639" s="175"/>
      <c r="I639" s="177"/>
    </row>
    <row r="640" spans="1:9" ht="11.25" customHeight="1" thickBot="1">
      <c r="B640" s="691"/>
      <c r="C640" s="106"/>
      <c r="D640" s="456"/>
      <c r="E640" s="107"/>
      <c r="F640" s="165"/>
      <c r="G640" s="166"/>
      <c r="H640" s="166"/>
      <c r="I640" s="167"/>
    </row>
    <row r="641" spans="1:9" ht="12" customHeight="1"/>
    <row r="642" spans="1:9" ht="12.75" customHeight="1" thickBot="1"/>
    <row r="643" spans="1:9" ht="27.75" thickBot="1">
      <c r="A643" s="103" t="s">
        <v>456</v>
      </c>
      <c r="B643" s="339" t="s">
        <v>276</v>
      </c>
      <c r="C643" s="104" t="s">
        <v>20</v>
      </c>
      <c r="D643" s="457" t="s">
        <v>142</v>
      </c>
      <c r="E643" s="98" t="s">
        <v>2</v>
      </c>
      <c r="F643" s="37" t="s">
        <v>138</v>
      </c>
      <c r="G643" s="38" t="s">
        <v>139</v>
      </c>
      <c r="H643" s="38" t="s">
        <v>140</v>
      </c>
      <c r="I643" s="39" t="s">
        <v>141</v>
      </c>
    </row>
    <row r="644" spans="1:9" ht="11.25" customHeight="1">
      <c r="A644" s="542"/>
      <c r="B644" s="653"/>
      <c r="C644" s="114"/>
      <c r="D644" s="258"/>
      <c r="E644" s="115"/>
      <c r="F644" s="108"/>
      <c r="G644" s="13"/>
      <c r="H644" s="14"/>
      <c r="I644" s="15"/>
    </row>
    <row r="645" spans="1:9" ht="11.25" customHeight="1">
      <c r="A645" s="543"/>
      <c r="B645" s="367"/>
      <c r="C645" s="53"/>
      <c r="D645" s="99"/>
      <c r="E645" s="116"/>
      <c r="F645" s="109"/>
      <c r="G645" s="18"/>
      <c r="H645" s="19"/>
      <c r="I645" s="20"/>
    </row>
    <row r="646" spans="1:9" ht="11.25" customHeight="1">
      <c r="A646" s="543"/>
      <c r="B646" s="367"/>
      <c r="C646" s="53"/>
      <c r="D646" s="99"/>
      <c r="E646" s="116"/>
      <c r="F646" s="109"/>
      <c r="G646" s="18"/>
      <c r="H646" s="19"/>
      <c r="I646" s="20"/>
    </row>
    <row r="647" spans="1:9" ht="11.25" customHeight="1">
      <c r="A647" s="543"/>
      <c r="B647" s="163"/>
      <c r="C647" s="53"/>
      <c r="D647" s="99"/>
      <c r="E647" s="116"/>
      <c r="F647" s="109"/>
      <c r="G647" s="18"/>
      <c r="H647" s="19"/>
      <c r="I647" s="22"/>
    </row>
    <row r="648" spans="1:9" ht="11.25" customHeight="1">
      <c r="A648" s="543"/>
      <c r="B648" s="367"/>
      <c r="C648" s="53"/>
      <c r="D648" s="99"/>
      <c r="E648" s="116"/>
      <c r="F648" s="109"/>
      <c r="G648" s="19"/>
      <c r="H648" s="18"/>
      <c r="I648" s="20"/>
    </row>
    <row r="649" spans="1:9" ht="11.25" customHeight="1" thickBot="1">
      <c r="A649" s="55"/>
      <c r="B649" s="690"/>
      <c r="C649" s="56"/>
      <c r="D649" s="251"/>
      <c r="E649" s="118"/>
      <c r="F649" s="120"/>
      <c r="G649" s="24"/>
      <c r="H649" s="24"/>
      <c r="I649" s="25"/>
    </row>
    <row r="650" spans="1:9" ht="11.25" customHeight="1" thickBot="1">
      <c r="B650" s="691"/>
      <c r="C650" s="106"/>
      <c r="D650" s="456"/>
      <c r="E650" s="107"/>
      <c r="F650" s="29"/>
      <c r="G650" s="30"/>
      <c r="H650" s="30"/>
      <c r="I650" s="31"/>
    </row>
    <row r="651" spans="1:9" ht="12" customHeight="1"/>
    <row r="652" spans="1:9" ht="12.75" customHeight="1" thickBot="1"/>
    <row r="653" spans="1:9" ht="11.25" customHeight="1" thickBot="1">
      <c r="A653" s="103" t="s">
        <v>457</v>
      </c>
      <c r="B653" s="545" t="s">
        <v>66</v>
      </c>
      <c r="C653" s="104" t="s">
        <v>20</v>
      </c>
      <c r="D653" s="457" t="s">
        <v>142</v>
      </c>
      <c r="E653" s="98" t="s">
        <v>2</v>
      </c>
      <c r="F653" s="37" t="s">
        <v>138</v>
      </c>
      <c r="G653" s="38" t="s">
        <v>139</v>
      </c>
      <c r="H653" s="38" t="s">
        <v>140</v>
      </c>
      <c r="I653" s="39" t="s">
        <v>141</v>
      </c>
    </row>
    <row r="654" spans="1:9" ht="11.25" customHeight="1">
      <c r="A654" s="112"/>
      <c r="B654" s="653"/>
      <c r="C654" s="114"/>
      <c r="D654" s="258"/>
      <c r="E654" s="115"/>
      <c r="F654" s="108"/>
      <c r="G654" s="13"/>
      <c r="H654" s="14"/>
      <c r="I654" s="15"/>
    </row>
    <row r="655" spans="1:9" ht="11.25" customHeight="1">
      <c r="A655" s="413"/>
      <c r="B655" s="652"/>
      <c r="C655" s="401"/>
      <c r="D655" s="484"/>
      <c r="E655" s="416"/>
      <c r="F655" s="109"/>
      <c r="G655" s="18"/>
      <c r="H655" s="19"/>
      <c r="I655" s="20"/>
    </row>
    <row r="656" spans="1:9" ht="11.25" customHeight="1">
      <c r="A656" s="413"/>
      <c r="B656" s="652"/>
      <c r="C656" s="401"/>
      <c r="D656" s="484"/>
      <c r="E656" s="416"/>
      <c r="F656" s="109"/>
      <c r="G656" s="18"/>
      <c r="H656" s="19"/>
      <c r="I656" s="20"/>
    </row>
    <row r="657" spans="1:9" ht="11.25" customHeight="1">
      <c r="A657" s="413"/>
      <c r="B657" s="652"/>
      <c r="C657" s="401"/>
      <c r="D657" s="484"/>
      <c r="E657" s="416"/>
      <c r="F657" s="109"/>
      <c r="G657" s="18"/>
      <c r="H657" s="19"/>
      <c r="I657" s="20"/>
    </row>
    <row r="658" spans="1:9" ht="11.25" customHeight="1">
      <c r="A658" s="574"/>
      <c r="B658" s="652"/>
      <c r="C658" s="401"/>
      <c r="D658" s="484"/>
      <c r="E658" s="416"/>
      <c r="F658" s="109"/>
      <c r="G658" s="19"/>
      <c r="H658" s="18"/>
      <c r="I658" s="20"/>
    </row>
    <row r="659" spans="1:9" ht="11.25" customHeight="1" thickBot="1">
      <c r="A659" s="55"/>
      <c r="B659" s="690"/>
      <c r="C659" s="56"/>
      <c r="D659" s="251"/>
      <c r="E659" s="118"/>
      <c r="F659" s="110"/>
      <c r="G659" s="19"/>
      <c r="H659" s="19"/>
      <c r="I659" s="20"/>
    </row>
    <row r="660" spans="1:9" ht="11.25" customHeight="1" thickBot="1">
      <c r="B660" s="691"/>
      <c r="C660" s="106"/>
      <c r="D660" s="456"/>
      <c r="E660" s="107"/>
      <c r="F660" s="29"/>
      <c r="G660" s="30"/>
      <c r="H660" s="30"/>
      <c r="I660" s="31"/>
    </row>
    <row r="661" spans="1:9" ht="12" customHeight="1"/>
    <row r="662" spans="1:9" ht="12.75" customHeight="1" thickBot="1"/>
    <row r="663" spans="1:9" ht="14.25" customHeight="1" thickBot="1">
      <c r="A663" s="103" t="s">
        <v>458</v>
      </c>
      <c r="B663" s="339" t="s">
        <v>67</v>
      </c>
      <c r="C663" s="104" t="s">
        <v>20</v>
      </c>
      <c r="D663" s="457" t="s">
        <v>142</v>
      </c>
      <c r="E663" s="98" t="s">
        <v>2</v>
      </c>
      <c r="F663" s="37" t="s">
        <v>138</v>
      </c>
      <c r="G663" s="38" t="s">
        <v>139</v>
      </c>
      <c r="H663" s="38" t="s">
        <v>140</v>
      </c>
      <c r="I663" s="39" t="s">
        <v>141</v>
      </c>
    </row>
    <row r="664" spans="1:9" ht="11.25" customHeight="1">
      <c r="A664" s="112"/>
      <c r="B664" s="113"/>
      <c r="C664" s="114"/>
      <c r="D664" s="258"/>
      <c r="E664" s="115"/>
      <c r="F664" s="108"/>
      <c r="G664" s="13"/>
      <c r="H664" s="14"/>
      <c r="I664" s="15"/>
    </row>
    <row r="665" spans="1:9" ht="11.25" customHeight="1">
      <c r="A665" s="543"/>
      <c r="B665" s="102"/>
      <c r="C665" s="53"/>
      <c r="D665" s="99"/>
      <c r="E665" s="116"/>
      <c r="F665" s="109"/>
      <c r="G665" s="19"/>
      <c r="H665" s="18"/>
      <c r="I665" s="20"/>
    </row>
    <row r="666" spans="1:9" ht="11.25" customHeight="1" thickBot="1">
      <c r="A666" s="55"/>
      <c r="B666" s="117"/>
      <c r="C666" s="53"/>
      <c r="D666" s="251"/>
      <c r="E666" s="118"/>
      <c r="F666" s="120"/>
      <c r="G666" s="24"/>
      <c r="H666" s="24"/>
      <c r="I666" s="25"/>
    </row>
    <row r="667" spans="1:9" ht="11.25" customHeight="1" thickBot="1">
      <c r="B667" s="105"/>
      <c r="C667" s="106"/>
      <c r="D667" s="456"/>
      <c r="E667" s="107"/>
      <c r="F667" s="29"/>
      <c r="G667" s="30"/>
      <c r="H667" s="30"/>
      <c r="I667" s="31"/>
    </row>
    <row r="668" spans="1:9" ht="12" customHeight="1"/>
    <row r="669" spans="1:9" ht="12.75" customHeight="1" thickBot="1"/>
    <row r="670" spans="1:9" ht="37.5" customHeight="1" thickBot="1">
      <c r="A670" s="103" t="s">
        <v>459</v>
      </c>
      <c r="B670" s="1100" t="s">
        <v>814</v>
      </c>
      <c r="C670" s="104" t="s">
        <v>20</v>
      </c>
      <c r="D670" s="457" t="s">
        <v>142</v>
      </c>
      <c r="E670" s="98" t="s">
        <v>2</v>
      </c>
      <c r="F670" s="37" t="s">
        <v>138</v>
      </c>
      <c r="G670" s="38" t="s">
        <v>139</v>
      </c>
      <c r="H670" s="38" t="s">
        <v>140</v>
      </c>
      <c r="I670" s="39" t="s">
        <v>141</v>
      </c>
    </row>
    <row r="671" spans="1:9" ht="11.25" customHeight="1">
      <c r="A671" s="112"/>
      <c r="B671" s="697"/>
      <c r="C671" s="114"/>
      <c r="D671" s="258"/>
      <c r="E671" s="115"/>
      <c r="F671" s="108"/>
      <c r="G671" s="14"/>
      <c r="H671" s="13"/>
      <c r="I671" s="15"/>
    </row>
    <row r="672" spans="1:9" ht="11.25" customHeight="1">
      <c r="A672" s="413"/>
      <c r="B672" s="652"/>
      <c r="C672" s="401"/>
      <c r="D672" s="484"/>
      <c r="E672" s="668"/>
      <c r="F672" s="110"/>
      <c r="G672" s="19"/>
      <c r="H672" s="19"/>
      <c r="I672" s="20"/>
    </row>
    <row r="673" spans="1:9" ht="11.25" customHeight="1" thickBot="1">
      <c r="A673" s="55"/>
      <c r="B673" s="1030"/>
      <c r="C673" s="56"/>
      <c r="D673" s="251"/>
      <c r="E673" s="118"/>
      <c r="F673" s="111"/>
      <c r="G673" s="36"/>
      <c r="H673" s="24"/>
      <c r="I673" s="25"/>
    </row>
    <row r="674" spans="1:9" ht="11.25" customHeight="1" thickBot="1">
      <c r="B674" s="691"/>
      <c r="C674" s="106"/>
      <c r="D674" s="456"/>
      <c r="E674" s="1024"/>
      <c r="F674" s="29"/>
      <c r="G674" s="30"/>
      <c r="H674" s="30"/>
      <c r="I674" s="31"/>
    </row>
    <row r="675" spans="1:9" ht="12" customHeight="1"/>
    <row r="676" spans="1:9" ht="12.75" customHeight="1" thickBot="1"/>
    <row r="677" spans="1:9" ht="28.5" customHeight="1" thickBot="1">
      <c r="A677" s="103" t="s">
        <v>460</v>
      </c>
      <c r="B677" s="1100" t="s">
        <v>815</v>
      </c>
      <c r="C677" s="104" t="s">
        <v>20</v>
      </c>
      <c r="D677" s="457" t="s">
        <v>142</v>
      </c>
      <c r="E677" s="98" t="s">
        <v>2</v>
      </c>
      <c r="F677" s="346" t="s">
        <v>138</v>
      </c>
      <c r="G677" s="347" t="s">
        <v>139</v>
      </c>
      <c r="H677" s="347" t="s">
        <v>140</v>
      </c>
      <c r="I677" s="348" t="s">
        <v>141</v>
      </c>
    </row>
    <row r="678" spans="1:9" ht="11.25" customHeight="1">
      <c r="A678" s="112"/>
      <c r="B678" s="697"/>
      <c r="C678" s="114"/>
      <c r="D678" s="258"/>
      <c r="E678" s="115"/>
      <c r="F678" s="108"/>
      <c r="G678" s="14"/>
      <c r="H678" s="13"/>
      <c r="I678" s="15"/>
    </row>
    <row r="679" spans="1:9" ht="11.25" customHeight="1">
      <c r="A679" s="51"/>
      <c r="B679" s="367"/>
      <c r="C679" s="53"/>
      <c r="D679" s="99"/>
      <c r="E679" s="54"/>
      <c r="F679" s="110"/>
      <c r="G679" s="19"/>
      <c r="H679" s="19"/>
      <c r="I679" s="20"/>
    </row>
    <row r="680" spans="1:9" ht="11.25" customHeight="1" thickBot="1">
      <c r="A680" s="55"/>
      <c r="B680" s="1031"/>
      <c r="C680" s="56"/>
      <c r="D680" s="251"/>
      <c r="E680" s="118"/>
      <c r="F680" s="111"/>
      <c r="G680" s="36"/>
      <c r="H680" s="24"/>
      <c r="I680" s="25"/>
    </row>
    <row r="681" spans="1:9" ht="11.25" customHeight="1" thickBot="1">
      <c r="B681" s="691"/>
      <c r="C681" s="106"/>
      <c r="D681" s="456"/>
      <c r="E681" s="1024"/>
      <c r="F681" s="165"/>
      <c r="G681" s="166"/>
      <c r="H681" s="166"/>
      <c r="I681" s="167"/>
    </row>
    <row r="682" spans="1:9" ht="12" customHeight="1"/>
    <row r="683" spans="1:9" ht="12.75" customHeight="1" thickBot="1"/>
    <row r="684" spans="1:9" ht="30.75" customHeight="1" thickBot="1">
      <c r="A684" s="103" t="s">
        <v>461</v>
      </c>
      <c r="B684" s="1100" t="s">
        <v>816</v>
      </c>
      <c r="C684" s="104" t="s">
        <v>20</v>
      </c>
      <c r="D684" s="457" t="s">
        <v>142</v>
      </c>
      <c r="E684" s="98" t="s">
        <v>2</v>
      </c>
      <c r="F684" s="346" t="s">
        <v>138</v>
      </c>
      <c r="G684" s="347" t="s">
        <v>139</v>
      </c>
      <c r="H684" s="347" t="s">
        <v>140</v>
      </c>
      <c r="I684" s="348" t="s">
        <v>141</v>
      </c>
    </row>
    <row r="685" spans="1:9" ht="11.25" customHeight="1">
      <c r="A685" s="112"/>
      <c r="B685" s="1032"/>
      <c r="C685" s="114"/>
      <c r="D685" s="258"/>
      <c r="E685" s="115"/>
      <c r="F685" s="568"/>
      <c r="G685" s="172"/>
      <c r="H685" s="171"/>
      <c r="I685" s="173"/>
    </row>
    <row r="686" spans="1:9" ht="11.25" customHeight="1">
      <c r="A686" s="413"/>
      <c r="B686" s="698"/>
      <c r="C686" s="401"/>
      <c r="D686" s="484"/>
      <c r="E686" s="416"/>
      <c r="F686" s="519"/>
      <c r="G686" s="169"/>
      <c r="H686" s="170"/>
      <c r="I686" s="174"/>
    </row>
    <row r="687" spans="1:9" ht="11.25" customHeight="1" thickBot="1">
      <c r="A687" s="55"/>
      <c r="B687" s="690"/>
      <c r="C687" s="56"/>
      <c r="D687" s="251"/>
      <c r="E687" s="118"/>
      <c r="F687" s="569"/>
      <c r="G687" s="175"/>
      <c r="H687" s="175"/>
      <c r="I687" s="177"/>
    </row>
    <row r="688" spans="1:9" ht="11.25" customHeight="1" thickBot="1">
      <c r="B688" s="691"/>
      <c r="C688" s="106"/>
      <c r="D688" s="456"/>
      <c r="E688" s="1024"/>
      <c r="F688" s="165"/>
      <c r="G688" s="166"/>
      <c r="H688" s="166"/>
      <c r="I688" s="167"/>
    </row>
    <row r="689" spans="1:9" ht="12" customHeight="1"/>
    <row r="690" spans="1:9" ht="12.75" customHeight="1" thickBot="1"/>
    <row r="691" spans="1:9" ht="22.5" customHeight="1" thickBot="1">
      <c r="A691" s="103" t="s">
        <v>462</v>
      </c>
      <c r="B691" s="1100" t="s">
        <v>817</v>
      </c>
      <c r="C691" s="104" t="s">
        <v>20</v>
      </c>
      <c r="D691" s="457" t="s">
        <v>142</v>
      </c>
      <c r="E691" s="98" t="s">
        <v>2</v>
      </c>
      <c r="F691" s="37" t="s">
        <v>138</v>
      </c>
      <c r="G691" s="38" t="s">
        <v>139</v>
      </c>
      <c r="H691" s="38" t="s">
        <v>140</v>
      </c>
      <c r="I691" s="39" t="s">
        <v>141</v>
      </c>
    </row>
    <row r="692" spans="1:9" ht="11.25" customHeight="1">
      <c r="A692" s="112"/>
      <c r="B692" s="699"/>
      <c r="C692" s="114"/>
      <c r="D692" s="258"/>
      <c r="E692" s="115"/>
      <c r="F692" s="108"/>
      <c r="G692" s="14"/>
      <c r="H692" s="13"/>
      <c r="I692" s="15"/>
    </row>
    <row r="693" spans="1:9" ht="11.25" customHeight="1">
      <c r="A693" s="413"/>
      <c r="B693" s="652"/>
      <c r="C693" s="401"/>
      <c r="D693" s="484"/>
      <c r="E693" s="416"/>
      <c r="F693" s="110"/>
      <c r="G693" s="19"/>
      <c r="H693" s="19"/>
      <c r="I693" s="20"/>
    </row>
    <row r="694" spans="1:9" ht="11.25" customHeight="1" thickBot="1">
      <c r="A694" s="55"/>
      <c r="B694" s="1030"/>
      <c r="C694" s="56"/>
      <c r="D694" s="251"/>
      <c r="E694" s="118"/>
      <c r="F694" s="111"/>
      <c r="G694" s="36"/>
      <c r="H694" s="24"/>
      <c r="I694" s="25"/>
    </row>
    <row r="695" spans="1:9" ht="11.25" customHeight="1" thickBot="1">
      <c r="B695" s="691"/>
      <c r="C695" s="106"/>
      <c r="D695" s="456"/>
      <c r="E695" s="1024"/>
      <c r="F695" s="29"/>
      <c r="G695" s="30"/>
      <c r="H695" s="30"/>
      <c r="I695" s="31"/>
    </row>
    <row r="696" spans="1:9" ht="12" customHeight="1"/>
    <row r="697" spans="1:9" ht="12.75" customHeight="1" thickBot="1"/>
    <row r="698" spans="1:9" ht="34.5" customHeight="1" thickBot="1">
      <c r="A698" s="103" t="s">
        <v>463</v>
      </c>
      <c r="B698" s="1100" t="s">
        <v>68</v>
      </c>
      <c r="C698" s="104" t="s">
        <v>20</v>
      </c>
      <c r="D698" s="457" t="s">
        <v>142</v>
      </c>
      <c r="E698" s="98" t="s">
        <v>2</v>
      </c>
      <c r="F698" s="37" t="s">
        <v>138</v>
      </c>
      <c r="G698" s="38" t="s">
        <v>139</v>
      </c>
      <c r="H698" s="38" t="s">
        <v>140</v>
      </c>
      <c r="I698" s="39" t="s">
        <v>141</v>
      </c>
    </row>
    <row r="699" spans="1:9" ht="11.25" customHeight="1">
      <c r="A699" s="112"/>
      <c r="B699" s="699"/>
      <c r="C699" s="114"/>
      <c r="D699" s="258"/>
      <c r="E699" s="115"/>
      <c r="F699" s="108"/>
      <c r="G699" s="14"/>
      <c r="H699" s="13"/>
      <c r="I699" s="15"/>
    </row>
    <row r="700" spans="1:9" ht="11.25" customHeight="1">
      <c r="A700" s="413"/>
      <c r="B700" s="652"/>
      <c r="C700" s="401"/>
      <c r="D700" s="484"/>
      <c r="E700" s="416"/>
      <c r="F700" s="110"/>
      <c r="G700" s="19"/>
      <c r="H700" s="19"/>
      <c r="I700" s="20"/>
    </row>
    <row r="701" spans="1:9" ht="11.25" customHeight="1" thickBot="1">
      <c r="A701" s="55"/>
      <c r="B701" s="1030"/>
      <c r="C701" s="56"/>
      <c r="D701" s="251"/>
      <c r="E701" s="118"/>
      <c r="F701" s="111"/>
      <c r="G701" s="36"/>
      <c r="H701" s="24"/>
      <c r="I701" s="25"/>
    </row>
    <row r="702" spans="1:9" ht="11.25" customHeight="1" thickBot="1">
      <c r="B702" s="691"/>
      <c r="C702" s="106"/>
      <c r="D702" s="456"/>
      <c r="E702" s="1024"/>
      <c r="F702" s="29"/>
      <c r="G702" s="30"/>
      <c r="H702" s="30"/>
      <c r="I702" s="31"/>
    </row>
    <row r="703" spans="1:9" ht="12" customHeight="1"/>
    <row r="704" spans="1:9" ht="12.75" customHeight="1" thickBot="1"/>
    <row r="705" spans="1:9" ht="11.25" customHeight="1" thickBot="1">
      <c r="A705" s="103" t="s">
        <v>464</v>
      </c>
      <c r="B705" s="545" t="s">
        <v>69</v>
      </c>
      <c r="C705" s="104" t="s">
        <v>20</v>
      </c>
      <c r="D705" s="457" t="s">
        <v>142</v>
      </c>
      <c r="E705" s="98" t="s">
        <v>2</v>
      </c>
      <c r="F705" s="37" t="s">
        <v>138</v>
      </c>
      <c r="G705" s="38" t="s">
        <v>139</v>
      </c>
      <c r="H705" s="38" t="s">
        <v>140</v>
      </c>
      <c r="I705" s="39" t="s">
        <v>141</v>
      </c>
    </row>
    <row r="706" spans="1:9" ht="11.25" customHeight="1">
      <c r="A706" s="112"/>
      <c r="B706" s="699"/>
      <c r="C706" s="114"/>
      <c r="D706" s="258"/>
      <c r="E706" s="115"/>
      <c r="F706" s="108"/>
      <c r="G706" s="14"/>
      <c r="H706" s="13"/>
      <c r="I706" s="15"/>
    </row>
    <row r="707" spans="1:9" ht="11.25" customHeight="1">
      <c r="A707" s="413"/>
      <c r="B707" s="652"/>
      <c r="C707" s="401"/>
      <c r="D707" s="484"/>
      <c r="E707" s="416"/>
      <c r="F707" s="110"/>
      <c r="G707" s="19"/>
      <c r="H707" s="19"/>
      <c r="I707" s="20"/>
    </row>
    <row r="708" spans="1:9" ht="11.25" customHeight="1" thickBot="1">
      <c r="A708" s="55"/>
      <c r="B708" s="164"/>
      <c r="C708" s="56"/>
      <c r="D708" s="251"/>
      <c r="E708" s="118"/>
      <c r="F708" s="111"/>
      <c r="G708" s="36"/>
      <c r="H708" s="24"/>
      <c r="I708" s="25"/>
    </row>
    <row r="709" spans="1:9" ht="11.25" customHeight="1" thickBot="1">
      <c r="B709" s="691"/>
      <c r="C709" s="106"/>
      <c r="D709" s="456"/>
      <c r="E709" s="107"/>
      <c r="F709" s="29"/>
      <c r="G709" s="30"/>
      <c r="H709" s="30"/>
      <c r="I709" s="31"/>
    </row>
    <row r="710" spans="1:9" ht="12" customHeight="1"/>
    <row r="711" spans="1:9" ht="12.75" customHeight="1" thickBot="1"/>
    <row r="712" spans="1:9" ht="11.25" customHeight="1" thickBot="1">
      <c r="A712" s="103" t="s">
        <v>465</v>
      </c>
      <c r="B712" s="545" t="s">
        <v>70</v>
      </c>
      <c r="C712" s="104" t="s">
        <v>20</v>
      </c>
      <c r="D712" s="457" t="s">
        <v>142</v>
      </c>
      <c r="E712" s="98" t="s">
        <v>2</v>
      </c>
      <c r="F712" s="37" t="s">
        <v>138</v>
      </c>
      <c r="G712" s="38" t="s">
        <v>139</v>
      </c>
      <c r="H712" s="38" t="s">
        <v>140</v>
      </c>
      <c r="I712" s="39" t="s">
        <v>141</v>
      </c>
    </row>
    <row r="713" spans="1:9" ht="11.25" customHeight="1">
      <c r="A713" s="542"/>
      <c r="B713" s="653"/>
      <c r="C713" s="114"/>
      <c r="D713" s="258"/>
      <c r="E713" s="115"/>
      <c r="F713" s="108"/>
      <c r="G713" s="13"/>
      <c r="H713" s="14"/>
      <c r="I713" s="15"/>
    </row>
    <row r="714" spans="1:9" ht="11.25" customHeight="1">
      <c r="A714" s="543"/>
      <c r="B714" s="102"/>
      <c r="C714" s="53"/>
      <c r="D714" s="99"/>
      <c r="E714" s="116"/>
      <c r="F714" s="109"/>
      <c r="G714" s="18"/>
      <c r="H714" s="19"/>
      <c r="I714" s="20"/>
    </row>
    <row r="715" spans="1:9" ht="11.25" customHeight="1">
      <c r="A715" s="543"/>
      <c r="B715" s="102"/>
      <c r="C715" s="53"/>
      <c r="D715" s="99"/>
      <c r="E715" s="116"/>
      <c r="F715" s="109"/>
      <c r="G715" s="18"/>
      <c r="H715" s="19"/>
      <c r="I715" s="20"/>
    </row>
    <row r="716" spans="1:9" ht="11.25" customHeight="1">
      <c r="A716" s="543"/>
      <c r="B716" s="102"/>
      <c r="C716" s="53"/>
      <c r="D716" s="99"/>
      <c r="E716" s="116"/>
      <c r="F716" s="109"/>
      <c r="G716" s="18"/>
      <c r="H716" s="19"/>
      <c r="I716" s="20"/>
    </row>
    <row r="717" spans="1:9" ht="11.25" customHeight="1">
      <c r="A717" s="543"/>
      <c r="B717" s="102"/>
      <c r="C717" s="53"/>
      <c r="D717" s="99"/>
      <c r="E717" s="116"/>
      <c r="F717" s="109"/>
      <c r="G717" s="19"/>
      <c r="H717" s="18"/>
      <c r="I717" s="20"/>
    </row>
    <row r="718" spans="1:9" ht="11.25" customHeight="1" thickBot="1">
      <c r="A718" s="544"/>
      <c r="B718" s="117"/>
      <c r="C718" s="56"/>
      <c r="D718" s="251"/>
      <c r="E718" s="118"/>
      <c r="F718" s="120"/>
      <c r="G718" s="24"/>
      <c r="H718" s="24"/>
      <c r="I718" s="25"/>
    </row>
    <row r="719" spans="1:9" ht="11.25" customHeight="1" thickBot="1">
      <c r="B719" s="105"/>
      <c r="C719" s="106"/>
      <c r="D719" s="456"/>
      <c r="E719" s="107"/>
      <c r="F719" s="29"/>
      <c r="G719" s="30"/>
      <c r="H719" s="30"/>
      <c r="I719" s="31"/>
    </row>
    <row r="720" spans="1:9" ht="12" customHeight="1"/>
    <row r="721" spans="1:9" ht="12.75" customHeight="1" thickBot="1"/>
    <row r="722" spans="1:9" ht="11.25" customHeight="1" thickBot="1">
      <c r="A722" s="103" t="s">
        <v>466</v>
      </c>
      <c r="B722" s="545" t="s">
        <v>11</v>
      </c>
      <c r="C722" s="104" t="s">
        <v>20</v>
      </c>
      <c r="D722" s="457" t="s">
        <v>142</v>
      </c>
      <c r="E722" s="98" t="s">
        <v>2</v>
      </c>
      <c r="F722" s="37" t="s">
        <v>138</v>
      </c>
      <c r="G722" s="38" t="s">
        <v>139</v>
      </c>
      <c r="H722" s="38" t="s">
        <v>140</v>
      </c>
      <c r="I722" s="39" t="s">
        <v>141</v>
      </c>
    </row>
    <row r="723" spans="1:9" ht="11.25" customHeight="1">
      <c r="A723" s="112"/>
      <c r="B723" s="113"/>
      <c r="C723" s="114"/>
      <c r="D723" s="258"/>
      <c r="E723" s="115"/>
      <c r="F723" s="108"/>
      <c r="G723" s="14"/>
      <c r="H723" s="13"/>
      <c r="I723" s="15"/>
    </row>
    <row r="724" spans="1:9" ht="11.25" customHeight="1">
      <c r="A724" s="413"/>
      <c r="B724" s="418"/>
      <c r="C724" s="401"/>
      <c r="D724" s="484"/>
      <c r="E724" s="416"/>
      <c r="F724" s="110"/>
      <c r="G724" s="19"/>
      <c r="H724" s="19"/>
      <c r="I724" s="20"/>
    </row>
    <row r="725" spans="1:9" ht="11.25" customHeight="1" thickBot="1">
      <c r="A725" s="55"/>
      <c r="B725" s="117"/>
      <c r="C725" s="56"/>
      <c r="D725" s="251"/>
      <c r="E725" s="118"/>
      <c r="F725" s="111"/>
      <c r="G725" s="36"/>
      <c r="H725" s="24"/>
      <c r="I725" s="25"/>
    </row>
    <row r="726" spans="1:9" ht="11.25" customHeight="1" thickBot="1">
      <c r="B726" s="105"/>
      <c r="C726" s="106"/>
      <c r="D726" s="456"/>
      <c r="E726" s="107"/>
      <c r="F726" s="29"/>
      <c r="G726" s="30"/>
      <c r="H726" s="30"/>
      <c r="I726" s="31"/>
    </row>
    <row r="727" spans="1:9" ht="12" customHeight="1" thickBot="1"/>
    <row r="728" spans="1:9" ht="29.25" customHeight="1" thickBot="1">
      <c r="A728" s="103" t="s">
        <v>467</v>
      </c>
      <c r="B728" s="339" t="s">
        <v>222</v>
      </c>
      <c r="C728" s="104" t="s">
        <v>20</v>
      </c>
      <c r="D728" s="457" t="s">
        <v>142</v>
      </c>
      <c r="E728" s="98" t="s">
        <v>2</v>
      </c>
      <c r="F728" s="37" t="s">
        <v>138</v>
      </c>
      <c r="G728" s="38" t="s">
        <v>139</v>
      </c>
      <c r="H728" s="38" t="s">
        <v>140</v>
      </c>
      <c r="I728" s="39" t="s">
        <v>141</v>
      </c>
    </row>
    <row r="729" spans="1:9" ht="58.5" customHeight="1">
      <c r="A729" s="112"/>
      <c r="B729" s="132"/>
      <c r="C729" s="114"/>
      <c r="D729" s="258"/>
      <c r="E729" s="115"/>
      <c r="F729" s="131"/>
      <c r="G729" s="14"/>
      <c r="H729" s="14"/>
      <c r="I729" s="15"/>
    </row>
    <row r="730" spans="1:9" ht="11.25" customHeight="1">
      <c r="A730" s="413"/>
      <c r="B730" s="418"/>
      <c r="C730" s="401"/>
      <c r="D730" s="484"/>
      <c r="E730" s="416"/>
      <c r="F730" s="110"/>
      <c r="G730" s="19"/>
      <c r="H730" s="19"/>
      <c r="I730" s="20"/>
    </row>
    <row r="731" spans="1:9" ht="11.25" customHeight="1">
      <c r="A731" s="574"/>
      <c r="B731" s="418"/>
      <c r="C731" s="401"/>
      <c r="D731" s="484"/>
      <c r="E731" s="416"/>
      <c r="F731" s="109"/>
      <c r="G731" s="19"/>
      <c r="H731" s="18"/>
      <c r="I731" s="20"/>
    </row>
    <row r="732" spans="1:9" ht="11.25" customHeight="1" thickBot="1">
      <c r="A732" s="55"/>
      <c r="B732" s="117"/>
      <c r="C732" s="56"/>
      <c r="D732" s="251"/>
      <c r="E732" s="118"/>
      <c r="F732" s="111"/>
      <c r="G732" s="24"/>
      <c r="H732" s="24"/>
      <c r="I732" s="34"/>
    </row>
    <row r="733" spans="1:9" ht="11.25" customHeight="1" thickBot="1">
      <c r="B733" s="105"/>
      <c r="C733" s="106"/>
      <c r="D733" s="456"/>
      <c r="E733" s="107"/>
      <c r="F733" s="29"/>
      <c r="G733" s="30"/>
      <c r="H733" s="30"/>
      <c r="I733" s="31"/>
    </row>
    <row r="734" spans="1:9" ht="12" customHeight="1"/>
    <row r="735" spans="1:9" ht="12" thickBot="1"/>
    <row r="736" spans="1:9" ht="42" customHeight="1" thickBot="1">
      <c r="A736" s="103" t="s">
        <v>468</v>
      </c>
      <c r="B736" s="339" t="s">
        <v>786</v>
      </c>
      <c r="C736" s="104" t="s">
        <v>20</v>
      </c>
      <c r="D736" s="457" t="s">
        <v>142</v>
      </c>
      <c r="E736" s="98" t="s">
        <v>2</v>
      </c>
      <c r="F736" s="37" t="s">
        <v>138</v>
      </c>
      <c r="G736" s="38" t="s">
        <v>139</v>
      </c>
      <c r="H736" s="38" t="s">
        <v>140</v>
      </c>
      <c r="I736" s="39" t="s">
        <v>141</v>
      </c>
    </row>
    <row r="737" spans="1:10" ht="34.5" customHeight="1">
      <c r="A737" s="112"/>
      <c r="B737" s="132"/>
      <c r="C737" s="114"/>
      <c r="D737" s="258"/>
      <c r="E737" s="115"/>
      <c r="F737" s="131"/>
      <c r="G737" s="14"/>
      <c r="H737" s="14"/>
      <c r="I737" s="15"/>
    </row>
    <row r="738" spans="1:10" ht="11.25" customHeight="1">
      <c r="A738" s="51"/>
      <c r="B738" s="102"/>
      <c r="C738" s="53"/>
      <c r="D738" s="99"/>
      <c r="E738" s="116"/>
      <c r="F738" s="110"/>
      <c r="G738" s="19"/>
      <c r="H738" s="19"/>
      <c r="I738" s="20"/>
    </row>
    <row r="739" spans="1:10" ht="11.25" customHeight="1">
      <c r="A739" s="543"/>
      <c r="B739" s="102"/>
      <c r="C739" s="53"/>
      <c r="D739" s="99"/>
      <c r="E739" s="116"/>
      <c r="F739" s="109"/>
      <c r="G739" s="19"/>
      <c r="H739" s="18"/>
      <c r="I739" s="20"/>
    </row>
    <row r="740" spans="1:10" ht="11.25" customHeight="1" thickBot="1">
      <c r="A740" s="55"/>
      <c r="B740" s="117"/>
      <c r="C740" s="56"/>
      <c r="D740" s="251"/>
      <c r="E740" s="118"/>
      <c r="F740" s="111"/>
      <c r="G740" s="24"/>
      <c r="H740" s="24"/>
      <c r="I740" s="34"/>
    </row>
    <row r="741" spans="1:10" ht="11.25" customHeight="1" thickBot="1">
      <c r="B741" s="105"/>
      <c r="C741" s="106"/>
      <c r="D741" s="456"/>
      <c r="E741" s="107"/>
      <c r="F741" s="29"/>
      <c r="G741" s="30"/>
      <c r="H741" s="30"/>
      <c r="I741" s="31"/>
    </row>
    <row r="742" spans="1:10" ht="12" customHeight="1" thickBot="1"/>
    <row r="743" spans="1:10" ht="11.25" customHeight="1" thickBot="1">
      <c r="A743" s="103" t="s">
        <v>469</v>
      </c>
      <c r="B743" s="545" t="s">
        <v>818</v>
      </c>
      <c r="C743" s="104" t="s">
        <v>20</v>
      </c>
      <c r="D743" s="457" t="s">
        <v>142</v>
      </c>
      <c r="E743" s="98" t="s">
        <v>2</v>
      </c>
      <c r="F743" s="346" t="s">
        <v>138</v>
      </c>
      <c r="G743" s="347" t="s">
        <v>139</v>
      </c>
      <c r="H743" s="347" t="s">
        <v>140</v>
      </c>
      <c r="I743" s="348" t="s">
        <v>141</v>
      </c>
    </row>
    <row r="744" spans="1:10" ht="11.25" customHeight="1">
      <c r="A744" s="112"/>
      <c r="B744" s="699"/>
      <c r="C744" s="114"/>
      <c r="D744" s="258"/>
      <c r="E744" s="115"/>
      <c r="F744" s="108"/>
      <c r="G744" s="14"/>
      <c r="H744" s="13"/>
      <c r="I744" s="15"/>
    </row>
    <row r="745" spans="1:10" ht="11.25" customHeight="1">
      <c r="A745" s="413"/>
      <c r="B745" s="652"/>
      <c r="C745" s="401"/>
      <c r="D745" s="484"/>
      <c r="E745" s="416"/>
      <c r="F745" s="110"/>
      <c r="G745" s="19"/>
      <c r="H745" s="19"/>
      <c r="I745" s="20"/>
    </row>
    <row r="746" spans="1:10" ht="11.25" customHeight="1" thickBot="1">
      <c r="A746" s="55"/>
      <c r="B746" s="164"/>
      <c r="C746" s="56"/>
      <c r="D746" s="251"/>
      <c r="E746" s="118"/>
      <c r="F746" s="111"/>
      <c r="G746" s="36"/>
      <c r="H746" s="24"/>
      <c r="I746" s="25"/>
    </row>
    <row r="747" spans="1:10" ht="11.25" customHeight="1" thickBot="1">
      <c r="B747" s="691"/>
      <c r="C747" s="106"/>
      <c r="D747" s="456"/>
      <c r="E747" s="107"/>
      <c r="F747" s="165"/>
      <c r="G747" s="166"/>
      <c r="H747" s="166"/>
      <c r="I747" s="167"/>
    </row>
    <row r="748" spans="1:10" ht="12.75" customHeight="1" thickBot="1"/>
    <row r="749" spans="1:10" ht="12" customHeight="1" thickBot="1">
      <c r="A749" s="103" t="s">
        <v>470</v>
      </c>
      <c r="B749" s="545" t="s">
        <v>128</v>
      </c>
      <c r="C749" s="104" t="s">
        <v>20</v>
      </c>
      <c r="D749" s="457" t="s">
        <v>142</v>
      </c>
      <c r="E749" s="98" t="s">
        <v>2</v>
      </c>
      <c r="F749" s="346" t="s">
        <v>138</v>
      </c>
      <c r="G749" s="347" t="s">
        <v>139</v>
      </c>
      <c r="H749" s="347" t="s">
        <v>140</v>
      </c>
      <c r="I749" s="348" t="s">
        <v>141</v>
      </c>
      <c r="J749" s="1115"/>
    </row>
    <row r="750" spans="1:10">
      <c r="A750" s="542"/>
      <c r="B750" s="653"/>
      <c r="C750" s="114"/>
      <c r="D750" s="258"/>
      <c r="E750" s="115"/>
      <c r="F750" s="108"/>
      <c r="G750" s="18"/>
      <c r="H750" s="14"/>
      <c r="I750" s="45"/>
    </row>
    <row r="751" spans="1:10" ht="11.25" customHeight="1">
      <c r="A751" s="574"/>
      <c r="B751" s="652"/>
      <c r="C751" s="401"/>
      <c r="D751" s="484"/>
      <c r="E751" s="416"/>
      <c r="F751" s="109"/>
      <c r="G751" s="18"/>
      <c r="H751" s="19"/>
      <c r="I751" s="20"/>
    </row>
    <row r="752" spans="1:10" ht="11.25" customHeight="1">
      <c r="A752" s="574"/>
      <c r="B752" s="652"/>
      <c r="C752" s="401"/>
      <c r="D752" s="484"/>
      <c r="E752" s="416"/>
      <c r="F752" s="109"/>
      <c r="G752" s="18"/>
      <c r="H752" s="19"/>
      <c r="I752" s="20"/>
    </row>
    <row r="753" spans="1:10" ht="11.25" customHeight="1">
      <c r="A753" s="574"/>
      <c r="B753" s="652"/>
      <c r="C753" s="401"/>
      <c r="D753" s="484"/>
      <c r="E753" s="416"/>
      <c r="F753" s="109"/>
      <c r="G753" s="18"/>
      <c r="H753" s="19"/>
      <c r="I753" s="20"/>
    </row>
    <row r="754" spans="1:10" ht="12" customHeight="1">
      <c r="A754" s="574"/>
      <c r="B754" s="652"/>
      <c r="C754" s="401"/>
      <c r="D754" s="484"/>
      <c r="E754" s="416"/>
      <c r="F754" s="110"/>
      <c r="G754" s="19"/>
      <c r="H754" s="19"/>
      <c r="I754" s="20"/>
    </row>
    <row r="755" spans="1:10" ht="12.75" customHeight="1" thickBot="1">
      <c r="A755" s="544"/>
      <c r="B755" s="690"/>
      <c r="C755" s="56"/>
      <c r="D755" s="251"/>
      <c r="E755" s="118"/>
      <c r="F755" s="111"/>
      <c r="G755" s="24"/>
      <c r="H755" s="1033"/>
      <c r="I755" s="25"/>
    </row>
    <row r="756" spans="1:10" ht="11.25" customHeight="1" thickBot="1">
      <c r="B756" s="691"/>
      <c r="C756" s="106"/>
      <c r="D756" s="456"/>
      <c r="E756" s="107"/>
      <c r="F756" s="165"/>
      <c r="G756" s="166"/>
      <c r="H756" s="166"/>
      <c r="I756" s="167"/>
    </row>
    <row r="757" spans="1:10" ht="11.25" customHeight="1" thickBot="1">
      <c r="B757" s="419"/>
      <c r="C757" s="378"/>
      <c r="D757" s="487"/>
      <c r="E757" s="384"/>
      <c r="F757" s="420"/>
      <c r="G757" s="421"/>
      <c r="H757" s="421"/>
      <c r="I757" s="422"/>
    </row>
    <row r="758" spans="1:10" ht="11.25" customHeight="1" thickBot="1">
      <c r="A758" s="103" t="s">
        <v>471</v>
      </c>
      <c r="B758" s="545" t="s">
        <v>277</v>
      </c>
      <c r="C758" s="104" t="s">
        <v>20</v>
      </c>
      <c r="D758" s="457" t="s">
        <v>142</v>
      </c>
      <c r="E758" s="98" t="s">
        <v>2</v>
      </c>
      <c r="F758" s="346" t="s">
        <v>138</v>
      </c>
      <c r="G758" s="347" t="s">
        <v>139</v>
      </c>
      <c r="H758" s="347" t="s">
        <v>140</v>
      </c>
      <c r="I758" s="348" t="s">
        <v>141</v>
      </c>
    </row>
    <row r="759" spans="1:10" ht="11.25" customHeight="1">
      <c r="A759" s="112"/>
      <c r="B759" s="653"/>
      <c r="C759" s="114"/>
      <c r="D759" s="258"/>
      <c r="E759" s="115"/>
      <c r="F759" s="568"/>
      <c r="G759" s="172"/>
      <c r="H759" s="171"/>
      <c r="I759" s="173"/>
      <c r="J759" s="1124"/>
    </row>
    <row r="760" spans="1:10" ht="11.25" customHeight="1">
      <c r="A760" s="413"/>
      <c r="B760" s="667"/>
      <c r="C760" s="401"/>
      <c r="D760" s="484"/>
      <c r="E760" s="416"/>
      <c r="F760" s="519"/>
      <c r="G760" s="170"/>
      <c r="H760" s="169"/>
      <c r="I760" s="174"/>
      <c r="J760" s="1124"/>
    </row>
    <row r="761" spans="1:10" ht="11.25" customHeight="1">
      <c r="A761" s="413"/>
      <c r="B761" s="652"/>
      <c r="C761" s="401"/>
      <c r="D761" s="484"/>
      <c r="E761" s="416"/>
      <c r="F761" s="519"/>
      <c r="G761" s="170"/>
      <c r="H761" s="169"/>
      <c r="I761" s="174"/>
    </row>
    <row r="762" spans="1:10" ht="11.25" customHeight="1">
      <c r="A762" s="413"/>
      <c r="B762" s="698"/>
      <c r="C762" s="401"/>
      <c r="D762" s="484"/>
      <c r="E762" s="416"/>
      <c r="F762" s="519"/>
      <c r="G762" s="169"/>
      <c r="H762" s="170"/>
      <c r="I762" s="174"/>
    </row>
    <row r="763" spans="1:10" ht="11.25" customHeight="1" thickBot="1">
      <c r="A763" s="55"/>
      <c r="B763" s="690"/>
      <c r="C763" s="56"/>
      <c r="D763" s="251"/>
      <c r="E763" s="118"/>
      <c r="F763" s="569"/>
      <c r="G763" s="175"/>
      <c r="H763" s="175"/>
      <c r="I763" s="177"/>
    </row>
    <row r="764" spans="1:10" ht="11.25" customHeight="1" thickBot="1">
      <c r="B764" s="691"/>
      <c r="C764" s="106"/>
      <c r="D764" s="456"/>
      <c r="E764" s="107"/>
      <c r="F764" s="165"/>
      <c r="G764" s="166"/>
      <c r="H764" s="166"/>
      <c r="I764" s="167"/>
    </row>
    <row r="765" spans="1:10" ht="12" customHeight="1"/>
    <row r="766" spans="1:10" ht="12.75" customHeight="1" thickBot="1"/>
    <row r="767" spans="1:10" ht="11.25" customHeight="1" thickBot="1">
      <c r="A767" s="103" t="s">
        <v>472</v>
      </c>
      <c r="B767" s="545" t="s">
        <v>278</v>
      </c>
      <c r="C767" s="104" t="s">
        <v>20</v>
      </c>
      <c r="D767" s="457" t="s">
        <v>142</v>
      </c>
      <c r="E767" s="98" t="s">
        <v>2</v>
      </c>
      <c r="F767" s="346" t="s">
        <v>138</v>
      </c>
      <c r="G767" s="347" t="s">
        <v>139</v>
      </c>
      <c r="H767" s="347" t="s">
        <v>140</v>
      </c>
      <c r="I767" s="348" t="s">
        <v>141</v>
      </c>
    </row>
    <row r="768" spans="1:10" ht="11.25" customHeight="1">
      <c r="A768" s="112"/>
      <c r="B768" s="653"/>
      <c r="C768" s="114"/>
      <c r="D768" s="258"/>
      <c r="E768" s="115"/>
      <c r="F768" s="568"/>
      <c r="G768" s="172"/>
      <c r="H768" s="171"/>
      <c r="I768" s="173"/>
      <c r="J768" s="1124"/>
    </row>
    <row r="769" spans="1:10" ht="11.25" customHeight="1">
      <c r="A769" s="413"/>
      <c r="B769" s="667"/>
      <c r="C769" s="401"/>
      <c r="D769" s="484"/>
      <c r="E769" s="416"/>
      <c r="F769" s="519"/>
      <c r="G769" s="565"/>
      <c r="H769" s="520"/>
      <c r="I769" s="567"/>
      <c r="J769" s="1124"/>
    </row>
    <row r="770" spans="1:10" ht="11.25" customHeight="1">
      <c r="A770" s="413"/>
      <c r="B770" s="652"/>
      <c r="C770" s="401"/>
      <c r="D770" s="484"/>
      <c r="E770" s="416"/>
      <c r="F770" s="519"/>
      <c r="G770" s="565"/>
      <c r="H770" s="520"/>
      <c r="I770" s="567"/>
    </row>
    <row r="771" spans="1:10" ht="11.25" customHeight="1">
      <c r="A771" s="413"/>
      <c r="B771" s="698"/>
      <c r="C771" s="401"/>
      <c r="D771" s="484"/>
      <c r="E771" s="416"/>
      <c r="F771" s="519"/>
      <c r="G771" s="520"/>
      <c r="H771" s="565"/>
      <c r="I771" s="567"/>
    </row>
    <row r="772" spans="1:10" ht="11.25" customHeight="1" thickBot="1">
      <c r="A772" s="55"/>
      <c r="B772" s="690"/>
      <c r="C772" s="56"/>
      <c r="D772" s="251"/>
      <c r="E772" s="118"/>
      <c r="F772" s="569"/>
      <c r="G772" s="175"/>
      <c r="H772" s="175"/>
      <c r="I772" s="177"/>
    </row>
    <row r="773" spans="1:10" ht="11.25" customHeight="1" thickBot="1">
      <c r="B773" s="691"/>
      <c r="C773" s="106"/>
      <c r="D773" s="456"/>
      <c r="E773" s="107"/>
      <c r="F773" s="165"/>
      <c r="G773" s="166"/>
      <c r="H773" s="166"/>
      <c r="I773" s="167"/>
    </row>
    <row r="774" spans="1:10" ht="12" customHeight="1"/>
    <row r="775" spans="1:10" ht="12.75" customHeight="1" thickBot="1"/>
    <row r="776" spans="1:10" ht="11.25" customHeight="1" thickBot="1">
      <c r="A776" s="103" t="s">
        <v>473</v>
      </c>
      <c r="B776" s="545" t="s">
        <v>279</v>
      </c>
      <c r="C776" s="104" t="s">
        <v>20</v>
      </c>
      <c r="D776" s="457" t="s">
        <v>142</v>
      </c>
      <c r="E776" s="98" t="s">
        <v>2</v>
      </c>
      <c r="F776" s="346" t="s">
        <v>138</v>
      </c>
      <c r="G776" s="347" t="s">
        <v>139</v>
      </c>
      <c r="H776" s="347" t="s">
        <v>140</v>
      </c>
      <c r="I776" s="348" t="s">
        <v>141</v>
      </c>
    </row>
    <row r="777" spans="1:10" ht="11.25" customHeight="1">
      <c r="A777" s="112"/>
      <c r="B777" s="653"/>
      <c r="C777" s="114"/>
      <c r="D777" s="258"/>
      <c r="E777" s="304"/>
      <c r="F777" s="253"/>
      <c r="G777" s="172"/>
      <c r="H777" s="171"/>
      <c r="I777" s="173"/>
      <c r="J777" s="1124"/>
    </row>
    <row r="778" spans="1:10" ht="11.25" customHeight="1">
      <c r="A778" s="51"/>
      <c r="B778" s="395"/>
      <c r="C778" s="53"/>
      <c r="D778" s="99"/>
      <c r="E778" s="556"/>
      <c r="F778" s="598"/>
      <c r="G778" s="565"/>
      <c r="H778" s="520"/>
      <c r="I778" s="567"/>
      <c r="J778" s="1124"/>
    </row>
    <row r="779" spans="1:10" ht="11.25" customHeight="1">
      <c r="A779" s="51"/>
      <c r="B779" s="367"/>
      <c r="C779" s="53"/>
      <c r="D779" s="99"/>
      <c r="E779" s="556"/>
      <c r="F779" s="598"/>
      <c r="G779" s="565"/>
      <c r="H779" s="520"/>
      <c r="I779" s="567"/>
    </row>
    <row r="780" spans="1:10" ht="11.25" customHeight="1">
      <c r="A780" s="51"/>
      <c r="B780" s="692"/>
      <c r="C780" s="53"/>
      <c r="D780" s="99"/>
      <c r="E780" s="556"/>
      <c r="F780" s="598"/>
      <c r="G780" s="520"/>
      <c r="H780" s="565"/>
      <c r="I780" s="567"/>
    </row>
    <row r="781" spans="1:10" ht="11.25" customHeight="1" thickBot="1">
      <c r="A781" s="55"/>
      <c r="B781" s="690"/>
      <c r="C781" s="56"/>
      <c r="D781" s="251"/>
      <c r="E781" s="283"/>
      <c r="F781" s="242"/>
      <c r="G781" s="175"/>
      <c r="H781" s="175"/>
      <c r="I781" s="177"/>
    </row>
    <row r="782" spans="1:10" ht="11.25" customHeight="1" thickBot="1">
      <c r="B782" s="691"/>
      <c r="C782" s="106"/>
      <c r="D782" s="456"/>
      <c r="E782" s="107"/>
      <c r="F782" s="165"/>
      <c r="G782" s="166"/>
      <c r="H782" s="166"/>
      <c r="I782" s="167"/>
    </row>
    <row r="783" spans="1:10" ht="12" customHeight="1"/>
    <row r="784" spans="1:10" ht="12.75" customHeight="1" thickBot="1"/>
    <row r="785" spans="1:10" ht="11.25" customHeight="1" thickBot="1">
      <c r="A785" s="103" t="s">
        <v>474</v>
      </c>
      <c r="B785" s="545" t="s">
        <v>280</v>
      </c>
      <c r="C785" s="104" t="s">
        <v>20</v>
      </c>
      <c r="D785" s="457" t="s">
        <v>142</v>
      </c>
      <c r="E785" s="98" t="s">
        <v>2</v>
      </c>
      <c r="F785" s="346" t="s">
        <v>138</v>
      </c>
      <c r="G785" s="347" t="s">
        <v>139</v>
      </c>
      <c r="H785" s="347" t="s">
        <v>140</v>
      </c>
      <c r="I785" s="348" t="s">
        <v>141</v>
      </c>
    </row>
    <row r="786" spans="1:10" ht="11.25" customHeight="1">
      <c r="A786" s="112"/>
      <c r="B786" s="653"/>
      <c r="C786" s="114"/>
      <c r="D786" s="258"/>
      <c r="E786" s="304"/>
      <c r="F786" s="253"/>
      <c r="G786" s="172"/>
      <c r="H786" s="171"/>
      <c r="I786" s="173"/>
      <c r="J786" s="1124"/>
    </row>
    <row r="787" spans="1:10" ht="11.25" customHeight="1">
      <c r="A787" s="51"/>
      <c r="B787" s="395"/>
      <c r="C787" s="53"/>
      <c r="D787" s="99"/>
      <c r="E787" s="556"/>
      <c r="F787" s="598"/>
      <c r="G787" s="565"/>
      <c r="H787" s="520"/>
      <c r="I787" s="567"/>
      <c r="J787" s="1124"/>
    </row>
    <row r="788" spans="1:10" ht="11.25" customHeight="1">
      <c r="A788" s="51"/>
      <c r="B788" s="367"/>
      <c r="C788" s="53"/>
      <c r="D788" s="99"/>
      <c r="E788" s="556"/>
      <c r="F788" s="598"/>
      <c r="G788" s="565"/>
      <c r="H788" s="520"/>
      <c r="I788" s="567"/>
    </row>
    <row r="789" spans="1:10" ht="11.25" customHeight="1">
      <c r="A789" s="51"/>
      <c r="B789" s="692"/>
      <c r="C789" s="53"/>
      <c r="D789" s="99"/>
      <c r="E789" s="556"/>
      <c r="F789" s="598"/>
      <c r="G789" s="520"/>
      <c r="H789" s="565"/>
      <c r="I789" s="567"/>
    </row>
    <row r="790" spans="1:10" ht="11.25" customHeight="1" thickBot="1">
      <c r="A790" s="55"/>
      <c r="B790" s="690"/>
      <c r="C790" s="56"/>
      <c r="D790" s="251"/>
      <c r="E790" s="283"/>
      <c r="F790" s="242"/>
      <c r="G790" s="175"/>
      <c r="H790" s="175"/>
      <c r="I790" s="177"/>
    </row>
    <row r="791" spans="1:10" ht="11.25" customHeight="1" thickBot="1">
      <c r="B791" s="691"/>
      <c r="C791" s="106"/>
      <c r="D791" s="456"/>
      <c r="E791" s="107"/>
      <c r="F791" s="165"/>
      <c r="G791" s="166"/>
      <c r="H791" s="166"/>
      <c r="I791" s="167"/>
    </row>
    <row r="792" spans="1:10" ht="12" customHeight="1"/>
    <row r="793" spans="1:10" ht="12.75" customHeight="1" thickBot="1"/>
    <row r="794" spans="1:10" ht="27.75" thickBot="1">
      <c r="A794" s="103" t="s">
        <v>475</v>
      </c>
      <c r="B794" s="339" t="s">
        <v>819</v>
      </c>
      <c r="C794" s="104" t="s">
        <v>20</v>
      </c>
      <c r="D794" s="457" t="s">
        <v>142</v>
      </c>
      <c r="E794" s="98" t="s">
        <v>2</v>
      </c>
      <c r="F794" s="717" t="s">
        <v>138</v>
      </c>
      <c r="G794" s="717" t="s">
        <v>139</v>
      </c>
      <c r="H794" s="717" t="s">
        <v>140</v>
      </c>
      <c r="I794" s="718" t="s">
        <v>141</v>
      </c>
    </row>
    <row r="795" spans="1:10" ht="11.25" customHeight="1">
      <c r="A795" s="112"/>
      <c r="B795" s="653"/>
      <c r="C795" s="114"/>
      <c r="D795" s="258"/>
      <c r="E795" s="115"/>
      <c r="F795" s="253"/>
      <c r="G795" s="172"/>
      <c r="H795" s="171"/>
      <c r="I795" s="173"/>
      <c r="J795" s="1124"/>
    </row>
    <row r="796" spans="1:10" ht="11.25" customHeight="1">
      <c r="A796" s="413"/>
      <c r="B796" s="652"/>
      <c r="C796" s="401"/>
      <c r="D796" s="484"/>
      <c r="E796" s="416"/>
      <c r="F796" s="811"/>
      <c r="G796" s="785"/>
      <c r="H796" s="784"/>
      <c r="I796" s="788"/>
    </row>
    <row r="797" spans="1:10" ht="11.25" customHeight="1">
      <c r="A797" s="836"/>
      <c r="B797" s="49"/>
      <c r="C797" s="782"/>
      <c r="D797" s="783"/>
      <c r="E797" s="799"/>
      <c r="F797" s="324"/>
      <c r="G797" s="170"/>
      <c r="H797" s="193"/>
      <c r="I797" s="281"/>
      <c r="J797" s="1115"/>
    </row>
    <row r="798" spans="1:10" ht="11.25" customHeight="1">
      <c r="A798" s="413"/>
      <c r="B798" s="163"/>
      <c r="C798" s="401"/>
      <c r="D798" s="484"/>
      <c r="E798" s="416"/>
      <c r="F798" s="811"/>
      <c r="G798" s="785"/>
      <c r="H798" s="784"/>
      <c r="I798" s="788"/>
    </row>
    <row r="799" spans="1:10" ht="11.25" customHeight="1">
      <c r="A799" s="413"/>
      <c r="B799" s="692"/>
      <c r="C799" s="401"/>
      <c r="D799" s="484"/>
      <c r="E799" s="416"/>
      <c r="F799" s="811"/>
      <c r="G799" s="784"/>
      <c r="H799" s="785"/>
      <c r="I799" s="788"/>
    </row>
    <row r="800" spans="1:10" ht="11.25" customHeight="1" thickBot="1">
      <c r="A800" s="55"/>
      <c r="B800" s="690"/>
      <c r="C800" s="56"/>
      <c r="D800" s="251"/>
      <c r="E800" s="118"/>
      <c r="F800" s="964"/>
      <c r="G800" s="793"/>
      <c r="H800" s="793"/>
      <c r="I800" s="795"/>
    </row>
    <row r="801" spans="1:10" ht="11.25" customHeight="1" thickBot="1">
      <c r="B801" s="691"/>
      <c r="C801" s="106"/>
      <c r="D801" s="456"/>
      <c r="E801" s="107"/>
      <c r="F801" s="165"/>
      <c r="G801" s="166"/>
      <c r="H801" s="166"/>
      <c r="I801" s="167"/>
    </row>
    <row r="802" spans="1:10" ht="12" customHeight="1"/>
    <row r="803" spans="1:10" ht="12.75" customHeight="1" thickBot="1"/>
    <row r="804" spans="1:10" ht="27.75" thickBot="1">
      <c r="A804" s="103" t="s">
        <v>476</v>
      </c>
      <c r="B804" s="339" t="s">
        <v>820</v>
      </c>
      <c r="C804" s="104" t="s">
        <v>20</v>
      </c>
      <c r="D804" s="457" t="s">
        <v>142</v>
      </c>
      <c r="E804" s="98" t="s">
        <v>2</v>
      </c>
      <c r="F804" s="346" t="s">
        <v>138</v>
      </c>
      <c r="G804" s="347" t="s">
        <v>139</v>
      </c>
      <c r="H804" s="347" t="s">
        <v>140</v>
      </c>
      <c r="I804" s="348" t="s">
        <v>141</v>
      </c>
    </row>
    <row r="805" spans="1:10" ht="11.25" customHeight="1">
      <c r="A805" s="112"/>
      <c r="B805" s="653"/>
      <c r="C805" s="114"/>
      <c r="D805" s="258"/>
      <c r="E805" s="115"/>
      <c r="F805" s="568"/>
      <c r="G805" s="172"/>
      <c r="H805" s="171"/>
      <c r="I805" s="173"/>
      <c r="J805" s="1124"/>
    </row>
    <row r="806" spans="1:10" ht="11.25" customHeight="1">
      <c r="A806" s="413"/>
      <c r="B806" s="667"/>
      <c r="C806" s="401"/>
      <c r="D806" s="484"/>
      <c r="E806" s="416"/>
      <c r="F806" s="519"/>
      <c r="G806" s="170"/>
      <c r="H806" s="169"/>
      <c r="I806" s="174"/>
      <c r="J806" s="1124"/>
    </row>
    <row r="807" spans="1:10" ht="11.25" customHeight="1">
      <c r="A807" s="836"/>
      <c r="B807" s="49"/>
      <c r="C807" s="782"/>
      <c r="D807" s="783"/>
      <c r="E807" s="799"/>
      <c r="F807" s="324"/>
      <c r="G807" s="170"/>
      <c r="H807" s="193"/>
      <c r="I807" s="281"/>
      <c r="J807" s="1115"/>
    </row>
    <row r="808" spans="1:10" ht="11.25" customHeight="1">
      <c r="A808" s="413"/>
      <c r="B808" s="652"/>
      <c r="C808" s="401"/>
      <c r="D808" s="484"/>
      <c r="E808" s="416"/>
      <c r="F808" s="519"/>
      <c r="G808" s="170"/>
      <c r="H808" s="169"/>
      <c r="I808" s="174"/>
    </row>
    <row r="809" spans="1:10" ht="11.25" customHeight="1">
      <c r="A809" s="413"/>
      <c r="B809" s="698"/>
      <c r="C809" s="401"/>
      <c r="D809" s="484"/>
      <c r="E809" s="416"/>
      <c r="F809" s="519"/>
      <c r="G809" s="169"/>
      <c r="H809" s="170"/>
      <c r="I809" s="174"/>
    </row>
    <row r="810" spans="1:10" ht="11.25" customHeight="1" thickBot="1">
      <c r="A810" s="55"/>
      <c r="B810" s="690"/>
      <c r="C810" s="56"/>
      <c r="D810" s="251"/>
      <c r="E810" s="118"/>
      <c r="F810" s="569"/>
      <c r="G810" s="175"/>
      <c r="H810" s="175"/>
      <c r="I810" s="177"/>
    </row>
    <row r="811" spans="1:10" ht="11.25" customHeight="1" thickBot="1">
      <c r="B811" s="691"/>
      <c r="C811" s="106"/>
      <c r="D811" s="456"/>
      <c r="E811" s="107"/>
      <c r="F811" s="165"/>
      <c r="G811" s="166"/>
      <c r="H811" s="166"/>
      <c r="I811" s="167"/>
    </row>
    <row r="812" spans="1:10" ht="12" customHeight="1"/>
    <row r="813" spans="1:10" ht="12.75" customHeight="1" thickBot="1"/>
    <row r="814" spans="1:10" ht="27.75" thickBot="1">
      <c r="A814" s="103" t="s">
        <v>477</v>
      </c>
      <c r="B814" s="339" t="s">
        <v>821</v>
      </c>
      <c r="C814" s="104" t="s">
        <v>20</v>
      </c>
      <c r="D814" s="457" t="s">
        <v>142</v>
      </c>
      <c r="E814" s="98" t="s">
        <v>2</v>
      </c>
      <c r="F814" s="346" t="s">
        <v>138</v>
      </c>
      <c r="G814" s="347" t="s">
        <v>139</v>
      </c>
      <c r="H814" s="347" t="s">
        <v>140</v>
      </c>
      <c r="I814" s="348" t="s">
        <v>141</v>
      </c>
    </row>
    <row r="815" spans="1:10" ht="11.25" customHeight="1">
      <c r="A815" s="112"/>
      <c r="B815" s="962"/>
      <c r="C815" s="114"/>
      <c r="D815" s="258"/>
      <c r="E815" s="115"/>
      <c r="F815" s="568"/>
      <c r="G815" s="172"/>
      <c r="H815" s="171"/>
      <c r="I815" s="173"/>
    </row>
    <row r="816" spans="1:10" ht="11.25" customHeight="1">
      <c r="A816" s="836"/>
      <c r="B816" s="963"/>
      <c r="C816" s="782"/>
      <c r="D816" s="783"/>
      <c r="E816" s="799"/>
      <c r="F816" s="324"/>
      <c r="G816" s="170"/>
      <c r="H816" s="193"/>
      <c r="I816" s="281"/>
      <c r="J816" s="1115"/>
    </row>
    <row r="817" spans="1:10" ht="11.25" customHeight="1">
      <c r="A817" s="836"/>
      <c r="B817" s="49"/>
      <c r="C817" s="782"/>
      <c r="D817" s="783"/>
      <c r="E817" s="799"/>
      <c r="F817" s="324"/>
      <c r="G817" s="170"/>
      <c r="H817" s="193"/>
      <c r="I817" s="281"/>
      <c r="J817" s="1115"/>
    </row>
    <row r="818" spans="1:10" ht="11.25" customHeight="1">
      <c r="A818" s="836"/>
      <c r="B818" s="895"/>
      <c r="C818" s="782"/>
      <c r="D818" s="783"/>
      <c r="E818" s="799"/>
      <c r="F818" s="519"/>
      <c r="G818" s="170"/>
      <c r="H818" s="169"/>
      <c r="I818" s="174"/>
    </row>
    <row r="819" spans="1:10" ht="11.25" customHeight="1">
      <c r="A819" s="836"/>
      <c r="B819" s="931"/>
      <c r="C819" s="782"/>
      <c r="D819" s="783"/>
      <c r="E819" s="799"/>
      <c r="F819" s="519"/>
      <c r="G819" s="169"/>
      <c r="H819" s="170"/>
      <c r="I819" s="174"/>
    </row>
    <row r="820" spans="1:10" ht="11.25" customHeight="1" thickBot="1">
      <c r="A820" s="55"/>
      <c r="B820" s="690"/>
      <c r="C820" s="56"/>
      <c r="D820" s="251"/>
      <c r="E820" s="118"/>
      <c r="F820" s="569"/>
      <c r="G820" s="175"/>
      <c r="H820" s="175"/>
      <c r="I820" s="177"/>
    </row>
    <row r="821" spans="1:10" ht="11.25" customHeight="1" thickBot="1">
      <c r="B821" s="691"/>
      <c r="C821" s="106"/>
      <c r="D821" s="456"/>
      <c r="E821" s="107"/>
      <c r="F821" s="165"/>
      <c r="G821" s="166"/>
      <c r="H821" s="166"/>
      <c r="I821" s="167"/>
    </row>
    <row r="822" spans="1:10" ht="12" customHeight="1" thickBot="1"/>
    <row r="823" spans="1:10" ht="40.5" customHeight="1" thickBot="1">
      <c r="A823" s="103" t="s">
        <v>518</v>
      </c>
      <c r="B823" s="339" t="s">
        <v>788</v>
      </c>
      <c r="C823" s="104" t="s">
        <v>20</v>
      </c>
      <c r="D823" s="457" t="s">
        <v>142</v>
      </c>
      <c r="E823" s="98" t="s">
        <v>2</v>
      </c>
      <c r="F823" s="37" t="s">
        <v>138</v>
      </c>
      <c r="G823" s="38" t="s">
        <v>139</v>
      </c>
      <c r="H823" s="38" t="s">
        <v>140</v>
      </c>
      <c r="I823" s="39" t="s">
        <v>141</v>
      </c>
    </row>
    <row r="824" spans="1:10" ht="34.5" customHeight="1">
      <c r="A824" s="542"/>
      <c r="B824" s="132"/>
      <c r="C824" s="114"/>
      <c r="D824" s="258"/>
      <c r="E824" s="115"/>
      <c r="F824" s="108"/>
      <c r="G824" s="13"/>
      <c r="H824" s="14"/>
      <c r="I824" s="15"/>
    </row>
    <row r="825" spans="1:10" ht="11.25" customHeight="1">
      <c r="A825" s="574"/>
      <c r="B825" s="418"/>
      <c r="C825" s="401"/>
      <c r="D825" s="484"/>
      <c r="E825" s="416"/>
      <c r="F825" s="109"/>
      <c r="G825" s="18"/>
      <c r="H825" s="19"/>
      <c r="I825" s="20"/>
    </row>
    <row r="826" spans="1:10" ht="11.25" customHeight="1">
      <c r="A826" s="574"/>
      <c r="B826" s="418"/>
      <c r="C826" s="401"/>
      <c r="D826" s="484"/>
      <c r="E826" s="416"/>
      <c r="F826" s="109"/>
      <c r="G826" s="18"/>
      <c r="H826" s="19"/>
      <c r="I826" s="20"/>
    </row>
    <row r="827" spans="1:10" ht="11.25" customHeight="1">
      <c r="A827" s="574"/>
      <c r="B827" s="418"/>
      <c r="C827" s="401"/>
      <c r="D827" s="484"/>
      <c r="E827" s="416"/>
      <c r="F827" s="109"/>
      <c r="G827" s="18"/>
      <c r="H827" s="19"/>
      <c r="I827" s="20"/>
    </row>
    <row r="828" spans="1:10" ht="11.25" customHeight="1">
      <c r="A828" s="574"/>
      <c r="B828" s="418"/>
      <c r="C828" s="401"/>
      <c r="D828" s="484"/>
      <c r="E828" s="416"/>
      <c r="F828" s="109"/>
      <c r="G828" s="18"/>
      <c r="H828" s="19"/>
      <c r="I828" s="20"/>
    </row>
    <row r="829" spans="1:10" ht="11.25" customHeight="1">
      <c r="A829" s="574"/>
      <c r="B829" s="418"/>
      <c r="C829" s="401"/>
      <c r="D829" s="484"/>
      <c r="E829" s="416"/>
      <c r="F829" s="110"/>
      <c r="G829" s="19"/>
      <c r="H829" s="19"/>
      <c r="I829" s="20"/>
    </row>
    <row r="830" spans="1:10" ht="11.25" customHeight="1" thickBot="1">
      <c r="A830" s="544"/>
      <c r="B830" s="117"/>
      <c r="C830" s="56"/>
      <c r="D830" s="251"/>
      <c r="E830" s="118"/>
      <c r="F830" s="109"/>
      <c r="G830" s="19"/>
      <c r="H830" s="18"/>
      <c r="I830" s="20"/>
    </row>
    <row r="831" spans="1:10" ht="11.25" customHeight="1" thickBot="1">
      <c r="B831" s="105"/>
      <c r="C831" s="106"/>
      <c r="D831" s="456"/>
      <c r="E831" s="107"/>
      <c r="F831" s="29"/>
      <c r="G831" s="30"/>
      <c r="H831" s="30"/>
      <c r="I831" s="31"/>
    </row>
    <row r="832" spans="1:10" ht="12" customHeight="1"/>
    <row r="833" spans="1:9" ht="12.75" customHeight="1" thickBot="1"/>
    <row r="834" spans="1:9" ht="11.25" customHeight="1" thickBot="1">
      <c r="A834" s="103" t="s">
        <v>517</v>
      </c>
      <c r="B834" s="545" t="s">
        <v>15</v>
      </c>
      <c r="C834" s="104" t="s">
        <v>20</v>
      </c>
      <c r="D834" s="457" t="s">
        <v>142</v>
      </c>
      <c r="E834" s="98" t="s">
        <v>2</v>
      </c>
      <c r="F834" s="37" t="s">
        <v>138</v>
      </c>
      <c r="G834" s="38" t="s">
        <v>139</v>
      </c>
      <c r="H834" s="38" t="s">
        <v>140</v>
      </c>
      <c r="I834" s="39" t="s">
        <v>141</v>
      </c>
    </row>
    <row r="835" spans="1:9" ht="11.25" customHeight="1">
      <c r="A835" s="542"/>
      <c r="B835" s="653"/>
      <c r="C835" s="114"/>
      <c r="D835" s="258"/>
      <c r="E835" s="115"/>
      <c r="F835" s="108"/>
      <c r="G835" s="13"/>
      <c r="H835" s="14"/>
      <c r="I835" s="15"/>
    </row>
    <row r="836" spans="1:9" ht="11.25" customHeight="1">
      <c r="A836" s="574"/>
      <c r="B836" s="652"/>
      <c r="C836" s="401"/>
      <c r="D836" s="484"/>
      <c r="E836" s="416"/>
      <c r="F836" s="109"/>
      <c r="G836" s="18"/>
      <c r="H836" s="19"/>
      <c r="I836" s="20"/>
    </row>
    <row r="837" spans="1:9" ht="11.25" customHeight="1">
      <c r="A837" s="574"/>
      <c r="B837" s="652"/>
      <c r="C837" s="401"/>
      <c r="D837" s="484"/>
      <c r="E837" s="416"/>
      <c r="F837" s="109"/>
      <c r="G837" s="18"/>
      <c r="H837" s="19"/>
      <c r="I837" s="20"/>
    </row>
    <row r="838" spans="1:9" ht="11.25" customHeight="1">
      <c r="A838" s="574"/>
      <c r="B838" s="652"/>
      <c r="C838" s="401"/>
      <c r="D838" s="484"/>
      <c r="E838" s="416"/>
      <c r="F838" s="109"/>
      <c r="G838" s="18"/>
      <c r="H838" s="19"/>
      <c r="I838" s="20"/>
    </row>
    <row r="839" spans="1:9" ht="11.25" customHeight="1">
      <c r="A839" s="574"/>
      <c r="B839" s="652"/>
      <c r="C839" s="401"/>
      <c r="D839" s="484"/>
      <c r="E839" s="416"/>
      <c r="F839" s="110"/>
      <c r="G839" s="19"/>
      <c r="H839" s="19"/>
      <c r="I839" s="20"/>
    </row>
    <row r="840" spans="1:9" ht="11.25" customHeight="1" thickBot="1">
      <c r="A840" s="544"/>
      <c r="B840" s="690"/>
      <c r="C840" s="56"/>
      <c r="D840" s="251"/>
      <c r="E840" s="118"/>
      <c r="F840" s="109"/>
      <c r="G840" s="19"/>
      <c r="H840" s="18"/>
      <c r="I840" s="20"/>
    </row>
    <row r="841" spans="1:9" ht="11.25" customHeight="1" thickBot="1">
      <c r="B841" s="691"/>
      <c r="C841" s="106"/>
      <c r="D841" s="456"/>
      <c r="E841" s="107"/>
      <c r="F841" s="29"/>
      <c r="G841" s="30"/>
      <c r="H841" s="30"/>
      <c r="I841" s="31"/>
    </row>
    <row r="842" spans="1:9" ht="12" customHeight="1"/>
    <row r="843" spans="1:9" ht="12.75" customHeight="1" thickBot="1"/>
    <row r="844" spans="1:9" ht="11.25" customHeight="1" thickBot="1">
      <c r="A844" s="103" t="s">
        <v>516</v>
      </c>
      <c r="B844" s="545" t="s">
        <v>14</v>
      </c>
      <c r="C844" s="104" t="s">
        <v>20</v>
      </c>
      <c r="D844" s="457" t="s">
        <v>142</v>
      </c>
      <c r="E844" s="98" t="s">
        <v>2</v>
      </c>
      <c r="F844" s="37" t="s">
        <v>138</v>
      </c>
      <c r="G844" s="38" t="s">
        <v>139</v>
      </c>
      <c r="H844" s="38" t="s">
        <v>140</v>
      </c>
      <c r="I844" s="39" t="s">
        <v>141</v>
      </c>
    </row>
    <row r="845" spans="1:9" ht="11.25" customHeight="1">
      <c r="A845" s="542"/>
      <c r="B845" s="653"/>
      <c r="C845" s="114"/>
      <c r="D845" s="258"/>
      <c r="E845" s="115"/>
      <c r="F845" s="108"/>
      <c r="G845" s="13"/>
      <c r="H845" s="14"/>
      <c r="I845" s="15"/>
    </row>
    <row r="846" spans="1:9" ht="11.25" customHeight="1">
      <c r="A846" s="574"/>
      <c r="B846" s="652"/>
      <c r="C846" s="401"/>
      <c r="D846" s="484"/>
      <c r="E846" s="416"/>
      <c r="F846" s="109"/>
      <c r="G846" s="18"/>
      <c r="H846" s="19"/>
      <c r="I846" s="20"/>
    </row>
    <row r="847" spans="1:9" ht="11.25" customHeight="1">
      <c r="A847" s="574"/>
      <c r="B847" s="652"/>
      <c r="C847" s="401"/>
      <c r="D847" s="484"/>
      <c r="E847" s="416"/>
      <c r="F847" s="109"/>
      <c r="G847" s="18"/>
      <c r="H847" s="19"/>
      <c r="I847" s="20"/>
    </row>
    <row r="848" spans="1:9" ht="11.25" customHeight="1">
      <c r="A848" s="574"/>
      <c r="B848" s="652"/>
      <c r="C848" s="401"/>
      <c r="D848" s="484"/>
      <c r="E848" s="416"/>
      <c r="F848" s="109"/>
      <c r="G848" s="18"/>
      <c r="H848" s="19"/>
      <c r="I848" s="20"/>
    </row>
    <row r="849" spans="1:10" ht="11.25" customHeight="1">
      <c r="A849" s="574"/>
      <c r="B849" s="418"/>
      <c r="C849" s="401"/>
      <c r="D849" s="484"/>
      <c r="E849" s="416"/>
      <c r="F849" s="110"/>
      <c r="G849" s="19"/>
      <c r="H849" s="19"/>
      <c r="I849" s="20"/>
    </row>
    <row r="850" spans="1:10" ht="11.25" customHeight="1" thickBot="1">
      <c r="A850" s="544"/>
      <c r="B850" s="117"/>
      <c r="C850" s="56"/>
      <c r="D850" s="251"/>
      <c r="E850" s="118"/>
      <c r="F850" s="109"/>
      <c r="G850" s="19"/>
      <c r="H850" s="18"/>
      <c r="I850" s="20"/>
    </row>
    <row r="851" spans="1:10" ht="11.25" customHeight="1" thickBot="1">
      <c r="B851" s="105"/>
      <c r="C851" s="106"/>
      <c r="D851" s="456"/>
      <c r="E851" s="107"/>
      <c r="F851" s="29"/>
      <c r="G851" s="30"/>
      <c r="H851" s="30"/>
      <c r="I851" s="31"/>
    </row>
    <row r="852" spans="1:10" ht="12" customHeight="1"/>
    <row r="853" spans="1:10" ht="12.75" customHeight="1" thickBot="1">
      <c r="J853" s="1115"/>
    </row>
    <row r="854" spans="1:10" ht="41.25" thickBot="1">
      <c r="A854" s="103" t="s">
        <v>515</v>
      </c>
      <c r="B854" s="339" t="s">
        <v>823</v>
      </c>
      <c r="C854" s="104" t="s">
        <v>20</v>
      </c>
      <c r="D854" s="457" t="s">
        <v>142</v>
      </c>
      <c r="E854" s="98" t="s">
        <v>2</v>
      </c>
      <c r="F854" s="346" t="s">
        <v>138</v>
      </c>
      <c r="G854" s="347" t="s">
        <v>139</v>
      </c>
      <c r="H854" s="347" t="s">
        <v>140</v>
      </c>
      <c r="I854" s="348" t="s">
        <v>141</v>
      </c>
      <c r="J854" s="1115"/>
    </row>
    <row r="855" spans="1:10">
      <c r="A855" s="112"/>
      <c r="B855" s="49"/>
      <c r="C855" s="114"/>
      <c r="D855" s="258"/>
      <c r="E855" s="115"/>
      <c r="F855" s="108"/>
      <c r="G855" s="13"/>
      <c r="H855" s="14"/>
      <c r="I855" s="15"/>
      <c r="J855" s="1119"/>
    </row>
    <row r="856" spans="1:10" ht="11.25" customHeight="1">
      <c r="A856" s="836"/>
      <c r="B856" s="781"/>
      <c r="C856" s="782"/>
      <c r="D856" s="783"/>
      <c r="E856" s="799"/>
      <c r="F856" s="110"/>
      <c r="G856" s="19"/>
      <c r="H856" s="19"/>
      <c r="I856" s="20"/>
      <c r="J856" s="1126"/>
    </row>
    <row r="857" spans="1:10" ht="11.25" customHeight="1" thickBot="1">
      <c r="A857" s="1064"/>
      <c r="B857" s="789"/>
      <c r="C857" s="790"/>
      <c r="D857" s="791"/>
      <c r="E857" s="969"/>
      <c r="F857" s="111"/>
      <c r="G857" s="24"/>
      <c r="H857" s="36"/>
      <c r="I857" s="25"/>
      <c r="J857" s="1126"/>
    </row>
    <row r="858" spans="1:10" ht="12" thickBot="1">
      <c r="B858" s="105"/>
      <c r="C858" s="106"/>
      <c r="D858" s="456"/>
      <c r="E858" s="107"/>
      <c r="F858" s="29"/>
      <c r="G858" s="30"/>
      <c r="H858" s="30"/>
      <c r="I858" s="31"/>
      <c r="J858" s="1126"/>
    </row>
    <row r="859" spans="1:10" ht="12" customHeight="1">
      <c r="J859" s="1115"/>
    </row>
    <row r="860" spans="1:10" ht="12.75" customHeight="1" thickBot="1"/>
    <row r="861" spans="1:10" ht="29.25" customHeight="1" thickBot="1">
      <c r="A861" s="11" t="s">
        <v>479</v>
      </c>
      <c r="B861" s="339" t="s">
        <v>824</v>
      </c>
      <c r="C861" s="10" t="s">
        <v>20</v>
      </c>
      <c r="D861" s="480" t="s">
        <v>142</v>
      </c>
      <c r="E861" s="2" t="s">
        <v>2</v>
      </c>
      <c r="F861" s="37" t="s">
        <v>138</v>
      </c>
      <c r="G861" s="38" t="s">
        <v>139</v>
      </c>
      <c r="H861" s="38" t="s">
        <v>140</v>
      </c>
      <c r="I861" s="39" t="s">
        <v>141</v>
      </c>
      <c r="J861" s="1127"/>
    </row>
    <row r="862" spans="1:10" ht="11.25" customHeight="1">
      <c r="A862" s="3"/>
      <c r="B862" s="670"/>
      <c r="C862" s="114"/>
      <c r="D862" s="481"/>
      <c r="E862" s="115"/>
      <c r="F862" s="12"/>
      <c r="G862" s="13"/>
      <c r="H862" s="14"/>
      <c r="I862" s="15"/>
      <c r="J862" s="1119"/>
    </row>
    <row r="863" spans="1:10" ht="11.25" customHeight="1">
      <c r="A863" s="5"/>
      <c r="B863" s="6"/>
      <c r="C863" s="401"/>
      <c r="D863" s="482"/>
      <c r="E863" s="416"/>
      <c r="F863" s="21"/>
      <c r="G863" s="19"/>
      <c r="H863" s="19"/>
      <c r="I863" s="20"/>
      <c r="J863" s="1127"/>
    </row>
    <row r="864" spans="1:10" ht="11.25" customHeight="1" thickBot="1">
      <c r="A864" s="656"/>
      <c r="B864" s="8"/>
      <c r="C864" s="56"/>
      <c r="D864" s="483"/>
      <c r="E864" s="118"/>
      <c r="F864" s="17"/>
      <c r="G864" s="19"/>
      <c r="H864" s="18"/>
      <c r="I864" s="20"/>
      <c r="J864" s="1127"/>
    </row>
    <row r="865" spans="1:10" ht="11.25" customHeight="1" thickBot="1">
      <c r="B865" s="105"/>
      <c r="C865" s="106"/>
      <c r="D865" s="456"/>
      <c r="E865" s="107"/>
      <c r="F865" s="29"/>
      <c r="G865" s="30"/>
      <c r="H865" s="30"/>
      <c r="I865" s="31"/>
      <c r="J865" s="1127"/>
    </row>
    <row r="866" spans="1:10" ht="12" customHeight="1"/>
    <row r="867" spans="1:10" ht="12.75" customHeight="1" thickBot="1"/>
    <row r="868" spans="1:10" ht="30" customHeight="1" thickBot="1">
      <c r="A868" s="103" t="s">
        <v>478</v>
      </c>
      <c r="B868" s="339" t="s">
        <v>359</v>
      </c>
      <c r="C868" s="104" t="s">
        <v>20</v>
      </c>
      <c r="D868" s="457" t="s">
        <v>142</v>
      </c>
      <c r="E868" s="98" t="s">
        <v>2</v>
      </c>
      <c r="F868" s="37" t="s">
        <v>138</v>
      </c>
      <c r="G868" s="38" t="s">
        <v>139</v>
      </c>
      <c r="H868" s="38" t="s">
        <v>140</v>
      </c>
      <c r="I868" s="39" t="s">
        <v>141</v>
      </c>
    </row>
    <row r="869" spans="1:10" ht="11.25" customHeight="1">
      <c r="A869" s="112"/>
      <c r="B869" s="113"/>
      <c r="C869" s="114"/>
      <c r="D869" s="258"/>
      <c r="E869" s="115"/>
      <c r="F869" s="108"/>
      <c r="G869" s="13"/>
      <c r="H869" s="14"/>
      <c r="I869" s="15"/>
    </row>
    <row r="870" spans="1:10" ht="11.25" customHeight="1">
      <c r="A870" s="413"/>
      <c r="B870" s="414"/>
      <c r="C870" s="401"/>
      <c r="D870" s="484"/>
      <c r="E870" s="416"/>
      <c r="F870" s="109"/>
      <c r="G870" s="18"/>
      <c r="H870" s="19"/>
      <c r="I870" s="20"/>
    </row>
    <row r="871" spans="1:10" ht="11.25" customHeight="1">
      <c r="A871" s="413"/>
      <c r="B871" s="418"/>
      <c r="C871" s="401"/>
      <c r="D871" s="484"/>
      <c r="E871" s="416"/>
      <c r="F871" s="109"/>
      <c r="G871" s="18"/>
      <c r="H871" s="19"/>
      <c r="I871" s="20"/>
    </row>
    <row r="872" spans="1:10" ht="11.25" customHeight="1">
      <c r="A872" s="413"/>
      <c r="B872" s="418"/>
      <c r="C872" s="401"/>
      <c r="D872" s="484"/>
      <c r="E872" s="416"/>
      <c r="F872" s="110"/>
      <c r="G872" s="19"/>
      <c r="H872" s="19"/>
      <c r="I872" s="20"/>
    </row>
    <row r="873" spans="1:10" ht="11.25" customHeight="1" thickBot="1">
      <c r="A873" s="544"/>
      <c r="B873" s="666"/>
      <c r="C873" s="56"/>
      <c r="D873" s="251"/>
      <c r="E873" s="118"/>
      <c r="F873" s="109"/>
      <c r="G873" s="19"/>
      <c r="H873" s="18"/>
      <c r="I873" s="20"/>
    </row>
    <row r="874" spans="1:10" ht="11.25" customHeight="1" thickBot="1">
      <c r="B874" s="105"/>
      <c r="C874" s="106"/>
      <c r="D874" s="456"/>
      <c r="E874" s="107"/>
      <c r="F874" s="29"/>
      <c r="G874" s="30"/>
      <c r="H874" s="30"/>
      <c r="I874" s="31"/>
    </row>
    <row r="875" spans="1:10" ht="12" customHeight="1"/>
    <row r="876" spans="1:10" ht="12.75" customHeight="1" thickBot="1"/>
    <row r="877" spans="1:10" ht="11.25" customHeight="1" thickBot="1">
      <c r="A877" s="103" t="s">
        <v>481</v>
      </c>
      <c r="B877" s="545" t="s">
        <v>360</v>
      </c>
      <c r="C877" s="104" t="s">
        <v>20</v>
      </c>
      <c r="D877" s="457" t="s">
        <v>142</v>
      </c>
      <c r="E877" s="98" t="s">
        <v>2</v>
      </c>
      <c r="F877" s="37" t="s">
        <v>138</v>
      </c>
      <c r="G877" s="38" t="s">
        <v>139</v>
      </c>
      <c r="H877" s="38" t="s">
        <v>140</v>
      </c>
      <c r="I877" s="39" t="s">
        <v>141</v>
      </c>
    </row>
    <row r="878" spans="1:10" ht="11.25" customHeight="1">
      <c r="A878" s="542"/>
      <c r="B878" s="113"/>
      <c r="C878" s="114"/>
      <c r="D878" s="258"/>
      <c r="E878" s="115"/>
      <c r="F878" s="108"/>
      <c r="G878" s="13"/>
      <c r="H878" s="14"/>
      <c r="I878" s="15"/>
    </row>
    <row r="879" spans="1:10" ht="11.25" customHeight="1">
      <c r="A879" s="574"/>
      <c r="B879" s="418"/>
      <c r="C879" s="401"/>
      <c r="D879" s="484"/>
      <c r="E879" s="416"/>
      <c r="F879" s="109"/>
      <c r="G879" s="18"/>
      <c r="H879" s="19"/>
      <c r="I879" s="20"/>
    </row>
    <row r="880" spans="1:10" ht="11.25" customHeight="1">
      <c r="A880" s="574"/>
      <c r="B880" s="418"/>
      <c r="C880" s="401"/>
      <c r="D880" s="484"/>
      <c r="E880" s="416"/>
      <c r="F880" s="109"/>
      <c r="G880" s="18"/>
      <c r="H880" s="19"/>
      <c r="I880" s="20"/>
    </row>
    <row r="881" spans="1:9" ht="11.25" customHeight="1">
      <c r="A881" s="574"/>
      <c r="B881" s="418"/>
      <c r="C881" s="401"/>
      <c r="D881" s="484"/>
      <c r="E881" s="416"/>
      <c r="F881" s="109"/>
      <c r="G881" s="18"/>
      <c r="H881" s="19"/>
      <c r="I881" s="20"/>
    </row>
    <row r="882" spans="1:9" ht="11.25" customHeight="1">
      <c r="A882" s="574"/>
      <c r="B882" s="376"/>
      <c r="C882" s="401"/>
      <c r="D882" s="484"/>
      <c r="E882" s="416"/>
      <c r="F882" s="109"/>
      <c r="G882" s="19"/>
      <c r="H882" s="18"/>
      <c r="I882" s="20"/>
    </row>
    <row r="883" spans="1:9" ht="11.25" customHeight="1" thickBot="1">
      <c r="A883" s="544"/>
      <c r="B883" s="117"/>
      <c r="C883" s="56"/>
      <c r="D883" s="251"/>
      <c r="E883" s="118"/>
      <c r="F883" s="110"/>
      <c r="G883" s="19"/>
      <c r="H883" s="19"/>
      <c r="I883" s="20"/>
    </row>
    <row r="884" spans="1:9" ht="11.25" customHeight="1" thickBot="1">
      <c r="B884" s="105"/>
      <c r="C884" s="106"/>
      <c r="D884" s="456"/>
      <c r="E884" s="1024"/>
      <c r="F884" s="29"/>
      <c r="G884" s="30"/>
      <c r="H884" s="30"/>
      <c r="I884" s="31"/>
    </row>
    <row r="885" spans="1:9" ht="12" customHeight="1"/>
    <row r="886" spans="1:9" ht="12.75" customHeight="1"/>
    <row r="887" spans="1:9" ht="12.75" customHeight="1" thickBot="1"/>
    <row r="888" spans="1:9" ht="11.25" customHeight="1" thickBot="1">
      <c r="A888" s="103" t="s">
        <v>519</v>
      </c>
      <c r="B888" s="545" t="s">
        <v>361</v>
      </c>
      <c r="C888" s="104" t="s">
        <v>20</v>
      </c>
      <c r="D888" s="457" t="s">
        <v>142</v>
      </c>
      <c r="E888" s="98" t="s">
        <v>2</v>
      </c>
      <c r="F888" s="37" t="s">
        <v>138</v>
      </c>
      <c r="G888" s="38" t="s">
        <v>139</v>
      </c>
      <c r="H888" s="38" t="s">
        <v>140</v>
      </c>
      <c r="I888" s="39" t="s">
        <v>141</v>
      </c>
    </row>
    <row r="889" spans="1:9" ht="11.25" customHeight="1">
      <c r="A889" s="112"/>
      <c r="B889" s="113"/>
      <c r="C889" s="114"/>
      <c r="D889" s="258"/>
      <c r="E889" s="115"/>
      <c r="F889" s="108"/>
      <c r="G889" s="13"/>
      <c r="H889" s="14"/>
      <c r="I889" s="15"/>
    </row>
    <row r="890" spans="1:9" ht="11.25" customHeight="1">
      <c r="A890" s="413"/>
      <c r="B890" s="418"/>
      <c r="C890" s="401"/>
      <c r="D890" s="484"/>
      <c r="E890" s="416"/>
      <c r="F890" s="109"/>
      <c r="G890" s="18"/>
      <c r="H890" s="19"/>
      <c r="I890" s="20"/>
    </row>
    <row r="891" spans="1:9" ht="11.25" customHeight="1">
      <c r="A891" s="413"/>
      <c r="B891" s="418"/>
      <c r="C891" s="401"/>
      <c r="D891" s="484"/>
      <c r="E891" s="416"/>
      <c r="F891" s="109"/>
      <c r="G891" s="18"/>
      <c r="H891" s="19"/>
      <c r="I891" s="20"/>
    </row>
    <row r="892" spans="1:9" ht="11.25" customHeight="1">
      <c r="A892" s="413"/>
      <c r="B892" s="652"/>
      <c r="C892" s="401"/>
      <c r="D892" s="484"/>
      <c r="E892" s="416"/>
      <c r="F892" s="109"/>
      <c r="G892" s="18"/>
      <c r="H892" s="19"/>
      <c r="I892" s="20"/>
    </row>
    <row r="893" spans="1:9" ht="11.25" customHeight="1">
      <c r="A893" s="574"/>
      <c r="B893" s="692"/>
      <c r="C893" s="401"/>
      <c r="D893" s="484"/>
      <c r="E893" s="416"/>
      <c r="F893" s="109"/>
      <c r="G893" s="19"/>
      <c r="H893" s="18"/>
      <c r="I893" s="20"/>
    </row>
    <row r="894" spans="1:9" ht="11.25" customHeight="1" thickBot="1">
      <c r="A894" s="55"/>
      <c r="B894" s="690"/>
      <c r="C894" s="56"/>
      <c r="D894" s="251"/>
      <c r="E894" s="118"/>
      <c r="F894" s="110"/>
      <c r="G894" s="19"/>
      <c r="H894" s="19"/>
      <c r="I894" s="20"/>
    </row>
    <row r="895" spans="1:9" ht="11.25" customHeight="1" thickBot="1">
      <c r="B895" s="691"/>
      <c r="C895" s="106"/>
      <c r="D895" s="456"/>
      <c r="E895" s="1024"/>
      <c r="F895" s="29"/>
      <c r="G895" s="30"/>
      <c r="H895" s="30"/>
      <c r="I895" s="31"/>
    </row>
    <row r="896" spans="1:9" ht="12" customHeight="1"/>
    <row r="897" spans="1:9" ht="12.75" customHeight="1" thickBot="1"/>
    <row r="898" spans="1:9" ht="30" customHeight="1" thickBot="1">
      <c r="A898" s="103" t="s">
        <v>480</v>
      </c>
      <c r="B898" s="339" t="s">
        <v>362</v>
      </c>
      <c r="C898" s="104" t="s">
        <v>20</v>
      </c>
      <c r="D898" s="457" t="s">
        <v>142</v>
      </c>
      <c r="E898" s="98" t="s">
        <v>2</v>
      </c>
      <c r="F898" s="346" t="s">
        <v>138</v>
      </c>
      <c r="G898" s="347" t="s">
        <v>139</v>
      </c>
      <c r="H898" s="347" t="s">
        <v>140</v>
      </c>
      <c r="I898" s="348" t="s">
        <v>141</v>
      </c>
    </row>
    <row r="899" spans="1:9" ht="11.25" customHeight="1">
      <c r="A899" s="112"/>
      <c r="B899" s="653"/>
      <c r="C899" s="114"/>
      <c r="D899" s="258"/>
      <c r="E899" s="115"/>
      <c r="F899" s="568"/>
      <c r="G899" s="172"/>
      <c r="H899" s="171"/>
      <c r="I899" s="173"/>
    </row>
    <row r="900" spans="1:9" ht="11.25" customHeight="1">
      <c r="A900" s="574"/>
      <c r="B900" s="652"/>
      <c r="C900" s="401"/>
      <c r="D900" s="484"/>
      <c r="E900" s="416"/>
      <c r="F900" s="519"/>
      <c r="G900" s="170"/>
      <c r="H900" s="169"/>
      <c r="I900" s="174"/>
    </row>
    <row r="901" spans="1:9" ht="11.25" customHeight="1">
      <c r="A901" s="574"/>
      <c r="B901" s="667"/>
      <c r="C901" s="401"/>
      <c r="D901" s="484"/>
      <c r="E901" s="416"/>
      <c r="F901" s="519"/>
      <c r="G901" s="170"/>
      <c r="H901" s="170"/>
      <c r="I901" s="174"/>
    </row>
    <row r="902" spans="1:9" ht="11.25" customHeight="1">
      <c r="A902" s="574"/>
      <c r="B902" s="652"/>
      <c r="C902" s="401"/>
      <c r="D902" s="484"/>
      <c r="E902" s="416"/>
      <c r="F902" s="519"/>
      <c r="G902" s="170"/>
      <c r="H902" s="169"/>
      <c r="I902" s="174"/>
    </row>
    <row r="903" spans="1:9" ht="11.25" customHeight="1">
      <c r="A903" s="574"/>
      <c r="B903" s="652"/>
      <c r="C903" s="401"/>
      <c r="D903" s="484"/>
      <c r="E903" s="416"/>
      <c r="F903" s="654"/>
      <c r="G903" s="169"/>
      <c r="H903" s="169"/>
      <c r="I903" s="174"/>
    </row>
    <row r="904" spans="1:9" ht="11.25" customHeight="1" thickBot="1">
      <c r="A904" s="544"/>
      <c r="B904" s="693"/>
      <c r="C904" s="56"/>
      <c r="D904" s="251"/>
      <c r="E904" s="118"/>
      <c r="F904" s="655"/>
      <c r="G904" s="175"/>
      <c r="H904" s="176"/>
      <c r="I904" s="177"/>
    </row>
    <row r="905" spans="1:9" ht="11.25" customHeight="1" thickBot="1">
      <c r="B905" s="691"/>
      <c r="C905" s="106"/>
      <c r="D905" s="456"/>
      <c r="E905" s="107"/>
      <c r="F905" s="165"/>
      <c r="G905" s="166"/>
      <c r="H905" s="166"/>
      <c r="I905" s="167"/>
    </row>
    <row r="906" spans="1:9" ht="12" customHeight="1"/>
    <row r="907" spans="1:9" ht="12.75" customHeight="1" thickBot="1"/>
    <row r="908" spans="1:9" ht="29.25" customHeight="1" thickBot="1">
      <c r="A908" s="103" t="s">
        <v>482</v>
      </c>
      <c r="B908" s="339" t="s">
        <v>363</v>
      </c>
      <c r="C908" s="104" t="s">
        <v>20</v>
      </c>
      <c r="D908" s="457" t="s">
        <v>142</v>
      </c>
      <c r="E908" s="98" t="s">
        <v>2</v>
      </c>
      <c r="F908" s="37" t="s">
        <v>138</v>
      </c>
      <c r="G908" s="38" t="s">
        <v>139</v>
      </c>
      <c r="H908" s="38" t="s">
        <v>140</v>
      </c>
      <c r="I908" s="39" t="s">
        <v>141</v>
      </c>
    </row>
    <row r="909" spans="1:9" ht="11.25" customHeight="1">
      <c r="A909" s="112"/>
      <c r="B909" s="653"/>
      <c r="C909" s="114"/>
      <c r="D909" s="258"/>
      <c r="E909" s="115"/>
      <c r="F909" s="108"/>
      <c r="G909" s="13"/>
      <c r="H909" s="14"/>
      <c r="I909" s="15"/>
    </row>
    <row r="910" spans="1:9" ht="11.25" customHeight="1">
      <c r="A910" s="51"/>
      <c r="B910" s="395"/>
      <c r="C910" s="53"/>
      <c r="D910" s="99"/>
      <c r="E910" s="116"/>
      <c r="F910" s="224"/>
      <c r="G910" s="18"/>
      <c r="H910" s="182"/>
      <c r="I910" s="183"/>
    </row>
    <row r="911" spans="1:9" ht="11.25" customHeight="1">
      <c r="A911" s="51"/>
      <c r="B911" s="367"/>
      <c r="C911" s="53"/>
      <c r="D911" s="99"/>
      <c r="E911" s="116"/>
      <c r="F911" s="109"/>
      <c r="G911" s="18"/>
      <c r="H911" s="19"/>
      <c r="I911" s="20"/>
    </row>
    <row r="912" spans="1:9" ht="11.25" customHeight="1">
      <c r="A912" s="51"/>
      <c r="B912" s="367"/>
      <c r="C912" s="53"/>
      <c r="D912" s="99"/>
      <c r="E912" s="116"/>
      <c r="F912" s="109"/>
      <c r="G912" s="18"/>
      <c r="H912" s="19"/>
      <c r="I912" s="20"/>
    </row>
    <row r="913" spans="1:12" ht="11.25" customHeight="1">
      <c r="A913" s="51"/>
      <c r="B913" s="367"/>
      <c r="C913" s="53"/>
      <c r="D913" s="99"/>
      <c r="E913" s="116"/>
      <c r="F913" s="110"/>
      <c r="G913" s="19"/>
      <c r="H913" s="19"/>
      <c r="I913" s="20"/>
    </row>
    <row r="914" spans="1:12" ht="11.25" customHeight="1" thickBot="1">
      <c r="A914" s="544"/>
      <c r="B914" s="693"/>
      <c r="C914" s="56"/>
      <c r="D914" s="251"/>
      <c r="E914" s="118"/>
      <c r="F914" s="111"/>
      <c r="G914" s="24"/>
      <c r="H914" s="36"/>
      <c r="I914" s="25"/>
    </row>
    <row r="915" spans="1:12" ht="11.25" customHeight="1" thickBot="1">
      <c r="B915" s="691"/>
      <c r="C915" s="106"/>
      <c r="D915" s="456"/>
      <c r="E915" s="107"/>
      <c r="F915" s="29"/>
      <c r="G915" s="30"/>
      <c r="H915" s="30"/>
      <c r="I915" s="31"/>
    </row>
    <row r="916" spans="1:12" ht="12" customHeight="1"/>
    <row r="917" spans="1:12" ht="12.75" customHeight="1" thickBot="1"/>
    <row r="918" spans="1:12" ht="28.5" customHeight="1" thickBot="1">
      <c r="A918" s="103" t="s">
        <v>483</v>
      </c>
      <c r="B918" s="339" t="s">
        <v>364</v>
      </c>
      <c r="C918" s="104" t="s">
        <v>20</v>
      </c>
      <c r="D918" s="457" t="s">
        <v>142</v>
      </c>
      <c r="E918" s="98" t="s">
        <v>2</v>
      </c>
      <c r="F918" s="346" t="s">
        <v>138</v>
      </c>
      <c r="G918" s="347" t="s">
        <v>139</v>
      </c>
      <c r="H918" s="347" t="s">
        <v>140</v>
      </c>
      <c r="I918" s="348" t="s">
        <v>141</v>
      </c>
    </row>
    <row r="919" spans="1:12" ht="11.25" customHeight="1">
      <c r="A919" s="112"/>
      <c r="B919" s="653"/>
      <c r="C919" s="114"/>
      <c r="D919" s="258"/>
      <c r="E919" s="115"/>
      <c r="F919" s="568"/>
      <c r="G919" s="172"/>
      <c r="H919" s="171"/>
      <c r="I919" s="173"/>
    </row>
    <row r="920" spans="1:12" ht="11.25" customHeight="1">
      <c r="A920" s="413"/>
      <c r="B920" s="667"/>
      <c r="C920" s="401"/>
      <c r="D920" s="484"/>
      <c r="E920" s="416"/>
      <c r="F920" s="224"/>
      <c r="G920" s="18"/>
      <c r="H920" s="182"/>
      <c r="I920" s="183"/>
    </row>
    <row r="921" spans="1:12" ht="11.25" customHeight="1">
      <c r="A921" s="413"/>
      <c r="B921" s="652"/>
      <c r="C921" s="401"/>
      <c r="D921" s="484"/>
      <c r="E921" s="416"/>
      <c r="F921" s="519"/>
      <c r="G921" s="170"/>
      <c r="H921" s="169"/>
      <c r="I921" s="174"/>
    </row>
    <row r="922" spans="1:12" ht="11.25" customHeight="1">
      <c r="A922" s="413"/>
      <c r="B922" s="652"/>
      <c r="C922" s="401"/>
      <c r="D922" s="484"/>
      <c r="E922" s="416"/>
      <c r="F922" s="519"/>
      <c r="G922" s="170"/>
      <c r="H922" s="169"/>
      <c r="I922" s="174"/>
    </row>
    <row r="923" spans="1:12" ht="11.25" customHeight="1">
      <c r="A923" s="413"/>
      <c r="B923" s="652"/>
      <c r="C923" s="401"/>
      <c r="D923" s="484"/>
      <c r="E923" s="416"/>
      <c r="F923" s="654"/>
      <c r="G923" s="169"/>
      <c r="H923" s="169"/>
      <c r="I923" s="174"/>
    </row>
    <row r="924" spans="1:12" ht="11.25" customHeight="1" thickBot="1">
      <c r="A924" s="544"/>
      <c r="B924" s="693"/>
      <c r="C924" s="56"/>
      <c r="D924" s="251"/>
      <c r="E924" s="118"/>
      <c r="F924" s="655"/>
      <c r="G924" s="175"/>
      <c r="H924" s="176"/>
      <c r="I924" s="177"/>
    </row>
    <row r="925" spans="1:12" ht="11.25" customHeight="1" thickBot="1">
      <c r="B925" s="691"/>
      <c r="C925" s="106"/>
      <c r="D925" s="456"/>
      <c r="E925" s="107"/>
      <c r="F925" s="166"/>
      <c r="G925" s="166"/>
      <c r="H925" s="166"/>
      <c r="I925" s="167"/>
    </row>
    <row r="926" spans="1:12" ht="12" customHeight="1"/>
    <row r="927" spans="1:12" ht="12.75" customHeight="1" thickBot="1"/>
    <row r="928" spans="1:12" ht="53.25" customHeight="1" thickBot="1">
      <c r="A928" s="103" t="s">
        <v>484</v>
      </c>
      <c r="B928" s="339" t="s">
        <v>825</v>
      </c>
      <c r="C928" s="104" t="s">
        <v>20</v>
      </c>
      <c r="D928" s="457" t="s">
        <v>142</v>
      </c>
      <c r="E928" s="98" t="s">
        <v>2</v>
      </c>
      <c r="F928" s="346" t="s">
        <v>138</v>
      </c>
      <c r="G928" s="347" t="s">
        <v>139</v>
      </c>
      <c r="H928" s="347" t="s">
        <v>140</v>
      </c>
      <c r="I928" s="348" t="s">
        <v>141</v>
      </c>
      <c r="J928" s="1119"/>
      <c r="K928" s="837"/>
      <c r="L928" s="837"/>
    </row>
    <row r="929" spans="1:9" ht="11.25" customHeight="1">
      <c r="A929" s="112"/>
      <c r="B929" s="113"/>
      <c r="C929" s="114"/>
      <c r="D929" s="258"/>
      <c r="E929" s="115"/>
      <c r="F929" s="568"/>
      <c r="G929" s="172"/>
      <c r="H929" s="171"/>
      <c r="I929" s="173"/>
    </row>
    <row r="930" spans="1:9" ht="11.25" customHeight="1">
      <c r="A930" s="413"/>
      <c r="B930" s="49"/>
      <c r="C930" s="401"/>
      <c r="D930" s="484"/>
      <c r="E930" s="416"/>
      <c r="F930" s="519"/>
      <c r="G930" s="170"/>
      <c r="H930" s="169"/>
      <c r="I930" s="174"/>
    </row>
    <row r="931" spans="1:9" ht="11.25" customHeight="1">
      <c r="A931" s="413"/>
      <c r="B931" s="414"/>
      <c r="C931" s="401"/>
      <c r="D931" s="484"/>
      <c r="E931" s="416"/>
      <c r="F931" s="519"/>
      <c r="G931" s="170"/>
      <c r="H931" s="169"/>
      <c r="I931" s="178"/>
    </row>
    <row r="932" spans="1:9" ht="11.25" customHeight="1">
      <c r="A932" s="574"/>
      <c r="B932" s="418"/>
      <c r="C932" s="401"/>
      <c r="D932" s="484"/>
      <c r="E932" s="416"/>
      <c r="F932" s="519"/>
      <c r="G932" s="169"/>
      <c r="H932" s="170"/>
      <c r="I932" s="174"/>
    </row>
    <row r="933" spans="1:9" ht="11.25" customHeight="1" thickBot="1">
      <c r="A933" s="55"/>
      <c r="B933" s="117"/>
      <c r="C933" s="56"/>
      <c r="D933" s="251"/>
      <c r="E933" s="118"/>
      <c r="F933" s="569"/>
      <c r="G933" s="175"/>
      <c r="H933" s="175"/>
      <c r="I933" s="177"/>
    </row>
    <row r="934" spans="1:9" ht="11.25" customHeight="1" thickBot="1">
      <c r="B934" s="105"/>
      <c r="C934" s="106"/>
      <c r="D934" s="456"/>
      <c r="E934" s="107"/>
      <c r="F934" s="166"/>
      <c r="G934" s="166"/>
      <c r="H934" s="166"/>
      <c r="I934" s="167"/>
    </row>
    <row r="935" spans="1:9" ht="12" customHeight="1"/>
    <row r="936" spans="1:9" ht="11.25" customHeight="1" thickBot="1"/>
    <row r="937" spans="1:9" ht="27.75" thickBot="1">
      <c r="A937" s="103" t="s">
        <v>485</v>
      </c>
      <c r="B937" s="101" t="s">
        <v>281</v>
      </c>
      <c r="C937" s="104" t="s">
        <v>20</v>
      </c>
      <c r="D937" s="457" t="s">
        <v>142</v>
      </c>
      <c r="E937" s="98" t="s">
        <v>2</v>
      </c>
      <c r="F937" s="346" t="s">
        <v>138</v>
      </c>
      <c r="G937" s="347" t="s">
        <v>139</v>
      </c>
      <c r="H937" s="347" t="s">
        <v>140</v>
      </c>
      <c r="I937" s="348" t="s">
        <v>141</v>
      </c>
    </row>
    <row r="938" spans="1:9" ht="11.25" customHeight="1">
      <c r="A938" s="112"/>
      <c r="B938" s="113"/>
      <c r="C938" s="114"/>
      <c r="D938" s="258"/>
      <c r="E938" s="115"/>
      <c r="F938" s="568"/>
      <c r="G938" s="172"/>
      <c r="H938" s="171"/>
      <c r="I938" s="173"/>
    </row>
    <row r="939" spans="1:9" ht="11.25" customHeight="1">
      <c r="A939" s="413"/>
      <c r="B939" s="414"/>
      <c r="C939" s="401"/>
      <c r="D939" s="484"/>
      <c r="E939" s="416"/>
      <c r="F939" s="519"/>
      <c r="G939" s="169"/>
      <c r="H939" s="169"/>
      <c r="I939" s="178"/>
    </row>
    <row r="940" spans="1:9" ht="11.25" customHeight="1">
      <c r="A940" s="836"/>
      <c r="B940" s="938"/>
      <c r="C940" s="401"/>
      <c r="D940" s="484"/>
      <c r="E940" s="416"/>
      <c r="F940" s="1075"/>
      <c r="G940" s="1076"/>
      <c r="H940" s="784"/>
      <c r="I940" s="809"/>
    </row>
    <row r="941" spans="1:9" ht="11.25" customHeight="1">
      <c r="A941" s="574"/>
      <c r="B941" s="418"/>
      <c r="C941" s="401"/>
      <c r="D941" s="484"/>
      <c r="E941" s="416"/>
      <c r="F941" s="519"/>
      <c r="G941" s="169"/>
      <c r="H941" s="170"/>
      <c r="I941" s="174"/>
    </row>
    <row r="942" spans="1:9" ht="11.25" customHeight="1" thickBot="1">
      <c r="A942" s="55"/>
      <c r="B942" s="117"/>
      <c r="C942" s="56"/>
      <c r="D942" s="251"/>
      <c r="E942" s="118"/>
      <c r="F942" s="569"/>
      <c r="G942" s="175"/>
      <c r="H942" s="175"/>
      <c r="I942" s="177"/>
    </row>
    <row r="943" spans="1:9" ht="12" customHeight="1" thickBot="1">
      <c r="B943" s="105"/>
      <c r="C943" s="106"/>
      <c r="D943" s="456"/>
      <c r="E943" s="107"/>
      <c r="F943" s="166"/>
      <c r="G943" s="166"/>
      <c r="H943" s="166"/>
      <c r="I943" s="167"/>
    </row>
    <row r="944" spans="1:9" ht="11.25" customHeight="1" thickBot="1"/>
    <row r="945" spans="1:9" ht="27.75" thickBot="1">
      <c r="A945" s="103" t="s">
        <v>486</v>
      </c>
      <c r="B945" s="101" t="s">
        <v>365</v>
      </c>
      <c r="C945" s="104" t="s">
        <v>20</v>
      </c>
      <c r="D945" s="457" t="s">
        <v>142</v>
      </c>
      <c r="E945" s="98" t="s">
        <v>2</v>
      </c>
      <c r="F945" s="346" t="s">
        <v>138</v>
      </c>
      <c r="G945" s="347" t="s">
        <v>139</v>
      </c>
      <c r="H945" s="347" t="s">
        <v>140</v>
      </c>
      <c r="I945" s="348" t="s">
        <v>141</v>
      </c>
    </row>
    <row r="946" spans="1:9" ht="11.25" customHeight="1">
      <c r="A946" s="112"/>
      <c r="B946" s="113"/>
      <c r="C946" s="114"/>
      <c r="D946" s="258"/>
      <c r="E946" s="115"/>
      <c r="F946" s="568"/>
      <c r="G946" s="172"/>
      <c r="H946" s="171"/>
      <c r="I946" s="173"/>
    </row>
    <row r="947" spans="1:9" ht="11.25" customHeight="1">
      <c r="A947" s="413"/>
      <c r="B947" s="49"/>
      <c r="C947" s="401"/>
      <c r="D947" s="484"/>
      <c r="E947" s="416"/>
      <c r="F947" s="519"/>
      <c r="G947" s="170"/>
      <c r="H947" s="169"/>
      <c r="I947" s="178"/>
    </row>
    <row r="948" spans="1:9" ht="11.25" customHeight="1">
      <c r="A948" s="734"/>
      <c r="B948" s="414"/>
      <c r="C948" s="401"/>
      <c r="D948" s="484"/>
      <c r="E948" s="416"/>
      <c r="F948" s="519"/>
      <c r="G948" s="170"/>
      <c r="H948" s="520"/>
      <c r="I948" s="566"/>
    </row>
    <row r="949" spans="1:9" ht="11.25" customHeight="1">
      <c r="A949" s="836"/>
      <c r="B949" s="938"/>
      <c r="C949" s="401"/>
      <c r="D949" s="484"/>
      <c r="E949" s="416"/>
      <c r="F949" s="1075"/>
      <c r="G949" s="170"/>
      <c r="H949" s="784"/>
      <c r="I949" s="809"/>
    </row>
    <row r="950" spans="1:9" ht="11.25" customHeight="1">
      <c r="A950" s="574"/>
      <c r="B950" s="418"/>
      <c r="C950" s="401"/>
      <c r="D950" s="484"/>
      <c r="E950" s="416"/>
      <c r="F950" s="519"/>
      <c r="G950" s="169"/>
      <c r="H950" s="170"/>
      <c r="I950" s="174"/>
    </row>
    <row r="951" spans="1:9" ht="11.25" customHeight="1" thickBot="1">
      <c r="A951" s="55"/>
      <c r="B951" s="117"/>
      <c r="C951" s="56"/>
      <c r="D951" s="251"/>
      <c r="E951" s="118"/>
      <c r="F951" s="569"/>
      <c r="G951" s="175"/>
      <c r="H951" s="175"/>
      <c r="I951" s="177"/>
    </row>
    <row r="952" spans="1:9" ht="12" customHeight="1" thickBot="1">
      <c r="B952" s="105"/>
      <c r="C952" s="106"/>
      <c r="D952" s="456"/>
      <c r="E952" s="107"/>
      <c r="F952" s="166"/>
      <c r="G952" s="166"/>
      <c r="H952" s="1027"/>
      <c r="I952" s="167"/>
    </row>
    <row r="953" spans="1:9" ht="12" customHeight="1" thickBot="1">
      <c r="B953" s="377"/>
      <c r="C953" s="378"/>
      <c r="D953" s="470"/>
      <c r="E953" s="384"/>
      <c r="F953" s="385"/>
      <c r="G953" s="384"/>
      <c r="H953" s="384"/>
      <c r="I953" s="386"/>
    </row>
    <row r="954" spans="1:9" ht="27.75" thickBot="1">
      <c r="A954" s="103" t="s">
        <v>487</v>
      </c>
      <c r="B954" s="101" t="s">
        <v>288</v>
      </c>
      <c r="C954" s="104" t="s">
        <v>20</v>
      </c>
      <c r="D954" s="457" t="s">
        <v>142</v>
      </c>
      <c r="E954" s="98" t="s">
        <v>2</v>
      </c>
      <c r="F954" s="346" t="s">
        <v>138</v>
      </c>
      <c r="G954" s="347" t="s">
        <v>139</v>
      </c>
      <c r="H954" s="347" t="s">
        <v>140</v>
      </c>
      <c r="I954" s="348" t="s">
        <v>141</v>
      </c>
    </row>
    <row r="955" spans="1:9" ht="11.25" customHeight="1">
      <c r="A955" s="542"/>
      <c r="B955" s="113"/>
      <c r="C955" s="114"/>
      <c r="D955" s="258"/>
      <c r="E955" s="115"/>
      <c r="F955" s="568"/>
      <c r="G955" s="172"/>
      <c r="H955" s="171"/>
      <c r="I955" s="173"/>
    </row>
    <row r="956" spans="1:9" ht="11.25" customHeight="1">
      <c r="A956" s="574"/>
      <c r="B956" s="414"/>
      <c r="C956" s="401"/>
      <c r="D956" s="484"/>
      <c r="E956" s="416"/>
      <c r="F956" s="519"/>
      <c r="G956" s="565"/>
      <c r="H956" s="520"/>
      <c r="I956" s="566"/>
    </row>
    <row r="957" spans="1:9" ht="11.25" customHeight="1">
      <c r="A957" s="574"/>
      <c r="B957" s="414"/>
      <c r="C957" s="401"/>
      <c r="D957" s="484"/>
      <c r="E957" s="416"/>
      <c r="F957" s="519"/>
      <c r="G957" s="565"/>
      <c r="H957" s="520"/>
      <c r="I957" s="566"/>
    </row>
    <row r="958" spans="1:9" ht="11.25" customHeight="1">
      <c r="A958" s="787"/>
      <c r="B958" s="938"/>
      <c r="C958" s="401"/>
      <c r="D958" s="484"/>
      <c r="E958" s="416"/>
      <c r="F958" s="1075"/>
      <c r="G958" s="565"/>
      <c r="H958" s="784"/>
      <c r="I958" s="809"/>
    </row>
    <row r="959" spans="1:9" ht="11.25" customHeight="1">
      <c r="A959" s="574"/>
      <c r="B959" s="418"/>
      <c r="C959" s="401"/>
      <c r="D959" s="484"/>
      <c r="E959" s="416"/>
      <c r="F959" s="519"/>
      <c r="G959" s="520"/>
      <c r="H959" s="565"/>
      <c r="I959" s="567"/>
    </row>
    <row r="960" spans="1:9" ht="11.25" customHeight="1" thickBot="1">
      <c r="A960" s="544"/>
      <c r="B960" s="117"/>
      <c r="C960" s="56"/>
      <c r="D960" s="251"/>
      <c r="E960" s="118"/>
      <c r="F960" s="569"/>
      <c r="G960" s="175"/>
      <c r="H960" s="175"/>
      <c r="I960" s="177"/>
    </row>
    <row r="961" spans="1:9" ht="12" customHeight="1" thickBot="1">
      <c r="B961" s="105"/>
      <c r="C961" s="106"/>
      <c r="D961" s="456"/>
      <c r="E961" s="107"/>
      <c r="F961" s="166"/>
      <c r="G961" s="166"/>
      <c r="H961" s="166"/>
      <c r="I961" s="167"/>
    </row>
    <row r="962" spans="1:9" ht="12" customHeight="1" thickBot="1">
      <c r="B962" s="377"/>
      <c r="C962" s="378"/>
      <c r="D962" s="470"/>
      <c r="E962" s="384"/>
      <c r="F962" s="385"/>
      <c r="G962" s="384"/>
      <c r="H962" s="384"/>
      <c r="I962" s="386"/>
    </row>
    <row r="963" spans="1:9" ht="27.75" thickBot="1">
      <c r="A963" s="103" t="s">
        <v>488</v>
      </c>
      <c r="B963" s="101" t="s">
        <v>366</v>
      </c>
      <c r="C963" s="104" t="s">
        <v>20</v>
      </c>
      <c r="D963" s="457" t="s">
        <v>142</v>
      </c>
      <c r="E963" s="98" t="s">
        <v>2</v>
      </c>
      <c r="F963" s="346" t="s">
        <v>138</v>
      </c>
      <c r="G963" s="347" t="s">
        <v>139</v>
      </c>
      <c r="H963" s="347" t="s">
        <v>140</v>
      </c>
      <c r="I963" s="348" t="s">
        <v>141</v>
      </c>
    </row>
    <row r="964" spans="1:9" ht="11.25" customHeight="1">
      <c r="A964" s="542"/>
      <c r="B964" s="113"/>
      <c r="C964" s="114"/>
      <c r="D964" s="258"/>
      <c r="E964" s="115"/>
      <c r="F964" s="568"/>
      <c r="G964" s="172"/>
      <c r="H964" s="171"/>
      <c r="I964" s="173"/>
    </row>
    <row r="965" spans="1:9" ht="11.25" customHeight="1">
      <c r="A965" s="574"/>
      <c r="B965" s="802"/>
      <c r="C965" s="401"/>
      <c r="D965" s="484"/>
      <c r="E965" s="416"/>
      <c r="F965" s="519"/>
      <c r="G965" s="170"/>
      <c r="H965" s="169"/>
      <c r="I965" s="178"/>
    </row>
    <row r="966" spans="1:9" ht="11.25" customHeight="1">
      <c r="A966" s="574"/>
      <c r="B966" s="418"/>
      <c r="C966" s="401"/>
      <c r="D966" s="484"/>
      <c r="E966" s="416"/>
      <c r="F966" s="519"/>
      <c r="G966" s="169"/>
      <c r="H966" s="170"/>
      <c r="I966" s="174"/>
    </row>
    <row r="967" spans="1:9" ht="11.25" customHeight="1" thickBot="1">
      <c r="A967" s="544"/>
      <c r="B967" s="117"/>
      <c r="C967" s="56"/>
      <c r="D967" s="251"/>
      <c r="E967" s="118"/>
      <c r="F967" s="569"/>
      <c r="G967" s="175"/>
      <c r="H967" s="175"/>
      <c r="I967" s="177"/>
    </row>
    <row r="968" spans="1:9" ht="12" customHeight="1" thickBot="1">
      <c r="B968" s="105"/>
      <c r="C968" s="106"/>
      <c r="D968" s="456"/>
      <c r="E968" s="107"/>
      <c r="F968" s="166"/>
      <c r="G968" s="166"/>
      <c r="H968" s="1027"/>
      <c r="I968" s="167"/>
    </row>
    <row r="969" spans="1:9" ht="12" customHeight="1" thickBot="1">
      <c r="B969" s="377"/>
      <c r="C969" s="378"/>
      <c r="D969" s="470"/>
      <c r="E969" s="384"/>
      <c r="F969" s="385"/>
      <c r="G969" s="384"/>
      <c r="H969" s="384"/>
      <c r="I969" s="386"/>
    </row>
    <row r="970" spans="1:9" ht="14.25" thickBot="1">
      <c r="A970" s="103" t="s">
        <v>489</v>
      </c>
      <c r="B970" s="101" t="s">
        <v>282</v>
      </c>
      <c r="C970" s="104" t="s">
        <v>20</v>
      </c>
      <c r="D970" s="457" t="s">
        <v>142</v>
      </c>
      <c r="E970" s="98" t="s">
        <v>2</v>
      </c>
      <c r="F970" s="346" t="s">
        <v>138</v>
      </c>
      <c r="G970" s="347" t="s">
        <v>139</v>
      </c>
      <c r="H970" s="347" t="s">
        <v>140</v>
      </c>
      <c r="I970" s="348" t="s">
        <v>141</v>
      </c>
    </row>
    <row r="971" spans="1:9" ht="11.25" customHeight="1">
      <c r="A971" s="542"/>
      <c r="B971" s="113"/>
      <c r="C971" s="114"/>
      <c r="D971" s="258"/>
      <c r="E971" s="115"/>
      <c r="F971" s="568"/>
      <c r="G971" s="172"/>
      <c r="H971" s="171"/>
      <c r="I971" s="173"/>
    </row>
    <row r="972" spans="1:9" ht="11.25" customHeight="1">
      <c r="A972" s="574"/>
      <c r="B972" s="49"/>
      <c r="C972" s="401"/>
      <c r="D972" s="484"/>
      <c r="E972" s="416"/>
      <c r="F972" s="519"/>
      <c r="G972" s="170"/>
      <c r="H972" s="169"/>
      <c r="I972" s="178"/>
    </row>
    <row r="973" spans="1:9" ht="11.25" customHeight="1">
      <c r="A973" s="574"/>
      <c r="B973" s="418"/>
      <c r="C973" s="401"/>
      <c r="D973" s="484"/>
      <c r="E973" s="416"/>
      <c r="F973" s="519"/>
      <c r="G973" s="169"/>
      <c r="H973" s="170"/>
      <c r="I973" s="174"/>
    </row>
    <row r="974" spans="1:9" ht="11.25" customHeight="1" thickBot="1">
      <c r="A974" s="544"/>
      <c r="B974" s="117"/>
      <c r="C974" s="56"/>
      <c r="D974" s="251"/>
      <c r="E974" s="118"/>
      <c r="F974" s="569"/>
      <c r="G974" s="175"/>
      <c r="H974" s="175"/>
      <c r="I974" s="177"/>
    </row>
    <row r="975" spans="1:9" ht="12" customHeight="1" thickBot="1">
      <c r="B975" s="105"/>
      <c r="C975" s="106"/>
      <c r="D975" s="456"/>
      <c r="E975" s="107"/>
      <c r="F975" s="166"/>
      <c r="G975" s="166"/>
      <c r="H975" s="1027"/>
      <c r="I975" s="167"/>
    </row>
    <row r="976" spans="1:9" ht="12" customHeight="1">
      <c r="B976" s="383"/>
      <c r="C976" s="378"/>
      <c r="D976" s="470"/>
      <c r="E976" s="384"/>
      <c r="F976" s="385"/>
      <c r="G976" s="384"/>
      <c r="H976" s="384"/>
      <c r="I976" s="386"/>
    </row>
    <row r="977" spans="1:9" ht="12" customHeight="1" thickBot="1">
      <c r="B977" s="377"/>
      <c r="C977" s="378"/>
      <c r="D977" s="470"/>
      <c r="E977" s="384"/>
      <c r="F977" s="385"/>
      <c r="G977" s="384"/>
      <c r="H977" s="384"/>
      <c r="I977" s="386"/>
    </row>
    <row r="978" spans="1:9" ht="16.5" customHeight="1" thickBot="1">
      <c r="A978" s="103" t="s">
        <v>490</v>
      </c>
      <c r="B978" s="101" t="s">
        <v>283</v>
      </c>
      <c r="C978" s="104" t="s">
        <v>20</v>
      </c>
      <c r="D978" s="457" t="s">
        <v>142</v>
      </c>
      <c r="E978" s="98" t="s">
        <v>2</v>
      </c>
      <c r="F978" s="346" t="s">
        <v>138</v>
      </c>
      <c r="G978" s="347" t="s">
        <v>139</v>
      </c>
      <c r="H978" s="347" t="s">
        <v>140</v>
      </c>
      <c r="I978" s="348" t="s">
        <v>141</v>
      </c>
    </row>
    <row r="979" spans="1:9" ht="11.25" customHeight="1">
      <c r="A979" s="112"/>
      <c r="B979" s="113"/>
      <c r="C979" s="114"/>
      <c r="D979" s="258"/>
      <c r="E979" s="115"/>
      <c r="F979" s="568"/>
      <c r="G979" s="172"/>
      <c r="H979" s="171"/>
      <c r="I979" s="173"/>
    </row>
    <row r="980" spans="1:9" ht="11.25" customHeight="1">
      <c r="A980" s="413"/>
      <c r="B980" s="49"/>
      <c r="C980" s="401"/>
      <c r="D980" s="484"/>
      <c r="E980" s="416"/>
      <c r="F980" s="519"/>
      <c r="G980" s="170"/>
      <c r="H980" s="169"/>
      <c r="I980" s="178"/>
    </row>
    <row r="981" spans="1:9" ht="11.25" customHeight="1">
      <c r="A981" s="574"/>
      <c r="B981" s="418"/>
      <c r="C981" s="401"/>
      <c r="D981" s="484"/>
      <c r="E981" s="416"/>
      <c r="F981" s="519"/>
      <c r="G981" s="169"/>
      <c r="H981" s="170"/>
      <c r="I981" s="174"/>
    </row>
    <row r="982" spans="1:9" ht="11.25" customHeight="1" thickBot="1">
      <c r="A982" s="55"/>
      <c r="B982" s="117"/>
      <c r="C982" s="56"/>
      <c r="D982" s="251"/>
      <c r="E982" s="118"/>
      <c r="F982" s="569"/>
      <c r="G982" s="175"/>
      <c r="H982" s="175"/>
      <c r="I982" s="177"/>
    </row>
    <row r="983" spans="1:9" ht="12" customHeight="1" thickBot="1">
      <c r="B983" s="105"/>
      <c r="C983" s="106"/>
      <c r="D983" s="456"/>
      <c r="E983" s="107"/>
      <c r="F983" s="166"/>
      <c r="G983" s="166"/>
      <c r="H983" s="1027"/>
      <c r="I983" s="167"/>
    </row>
    <row r="984" spans="1:9" ht="12" customHeight="1" thickBot="1">
      <c r="B984" s="377"/>
      <c r="C984" s="378"/>
      <c r="D984" s="470"/>
      <c r="E984" s="384"/>
      <c r="F984" s="385"/>
      <c r="G984" s="384"/>
      <c r="H984" s="384"/>
      <c r="I984" s="386"/>
    </row>
    <row r="985" spans="1:9" ht="40.5" customHeight="1" thickBot="1">
      <c r="A985" s="103" t="s">
        <v>491</v>
      </c>
      <c r="B985" s="101" t="s">
        <v>367</v>
      </c>
      <c r="C985" s="104" t="s">
        <v>20</v>
      </c>
      <c r="D985" s="457" t="s">
        <v>142</v>
      </c>
      <c r="E985" s="98" t="s">
        <v>2</v>
      </c>
      <c r="F985" s="346" t="s">
        <v>138</v>
      </c>
      <c r="G985" s="347" t="s">
        <v>139</v>
      </c>
      <c r="H985" s="347" t="s">
        <v>140</v>
      </c>
      <c r="I985" s="348" t="s">
        <v>141</v>
      </c>
    </row>
    <row r="986" spans="1:9" ht="11.25" customHeight="1">
      <c r="A986" s="662"/>
      <c r="B986" s="665"/>
      <c r="C986" s="114"/>
      <c r="D986" s="258"/>
      <c r="E986" s="115"/>
      <c r="F986" s="568"/>
      <c r="G986" s="172"/>
      <c r="H986" s="171"/>
      <c r="I986" s="173"/>
    </row>
    <row r="987" spans="1:9" ht="11.25" customHeight="1">
      <c r="A987" s="663"/>
      <c r="B987" s="563"/>
      <c r="C987" s="782"/>
      <c r="D987" s="783"/>
      <c r="E987" s="799"/>
      <c r="F987" s="519"/>
      <c r="G987" s="170"/>
      <c r="H987" s="169"/>
      <c r="I987" s="178"/>
    </row>
    <row r="988" spans="1:9" ht="11.25" customHeight="1">
      <c r="A988" s="663"/>
      <c r="B988" s="563"/>
      <c r="C988" s="782"/>
      <c r="D988" s="783"/>
      <c r="E988" s="799"/>
      <c r="F988" s="519"/>
      <c r="G988" s="170"/>
      <c r="H988" s="169"/>
      <c r="I988" s="178"/>
    </row>
    <row r="989" spans="1:9" ht="11.25" customHeight="1">
      <c r="A989" s="663"/>
      <c r="B989" s="563"/>
      <c r="C989" s="782"/>
      <c r="D989" s="783"/>
      <c r="E989" s="799"/>
      <c r="F989" s="519"/>
      <c r="G989" s="170"/>
      <c r="H989" s="169"/>
      <c r="I989" s="178"/>
    </row>
    <row r="990" spans="1:9" ht="11.25" customHeight="1">
      <c r="A990" s="663"/>
      <c r="B990" s="934"/>
      <c r="C990" s="782"/>
      <c r="D990" s="783"/>
      <c r="E990" s="799"/>
      <c r="F990" s="519"/>
      <c r="G990" s="169"/>
      <c r="H990" s="170"/>
      <c r="I990" s="174"/>
    </row>
    <row r="991" spans="1:9" ht="11.25" customHeight="1" thickBot="1">
      <c r="A991" s="664"/>
      <c r="B991" s="1051"/>
      <c r="C991" s="790"/>
      <c r="D991" s="791"/>
      <c r="E991" s="969"/>
      <c r="F991" s="569"/>
      <c r="G991" s="175"/>
      <c r="H991" s="175"/>
      <c r="I991" s="177"/>
    </row>
    <row r="992" spans="1:9" ht="12" customHeight="1" thickBot="1">
      <c r="B992" s="105"/>
      <c r="C992" s="106"/>
      <c r="D992" s="456"/>
      <c r="E992" s="107"/>
      <c r="F992" s="166"/>
      <c r="G992" s="166"/>
      <c r="H992" s="166"/>
      <c r="I992" s="167"/>
    </row>
    <row r="993" spans="1:9" ht="12" customHeight="1" thickBot="1">
      <c r="B993" s="377"/>
      <c r="C993" s="378"/>
      <c r="D993" s="470"/>
      <c r="E993" s="384"/>
      <c r="F993" s="385"/>
      <c r="G993" s="384"/>
      <c r="H993" s="384"/>
      <c r="I993" s="386"/>
    </row>
    <row r="994" spans="1:9" ht="23.25" thickBot="1">
      <c r="A994" s="103" t="s">
        <v>492</v>
      </c>
      <c r="B994" s="894" t="s">
        <v>368</v>
      </c>
      <c r="C994" s="104" t="s">
        <v>20</v>
      </c>
      <c r="D994" s="457" t="s">
        <v>142</v>
      </c>
      <c r="E994" s="98" t="s">
        <v>2</v>
      </c>
      <c r="F994" s="346" t="s">
        <v>138</v>
      </c>
      <c r="G994" s="347" t="s">
        <v>139</v>
      </c>
      <c r="H994" s="347" t="s">
        <v>140</v>
      </c>
      <c r="I994" s="348" t="s">
        <v>141</v>
      </c>
    </row>
    <row r="995" spans="1:9">
      <c r="A995" s="542"/>
      <c r="B995" s="48"/>
      <c r="C995" s="114"/>
      <c r="D995" s="258"/>
      <c r="E995" s="115"/>
      <c r="F995" s="568"/>
      <c r="G995" s="172"/>
      <c r="H995" s="171"/>
      <c r="I995" s="173"/>
    </row>
    <row r="996" spans="1:9" ht="12" customHeight="1">
      <c r="A996" s="787"/>
      <c r="B996" s="802"/>
      <c r="C996" s="782"/>
      <c r="D996" s="783"/>
      <c r="E996" s="799"/>
      <c r="F996" s="519"/>
      <c r="G996" s="170"/>
      <c r="H996" s="169"/>
      <c r="I996" s="178"/>
    </row>
    <row r="997" spans="1:9" ht="12" customHeight="1">
      <c r="A997" s="787"/>
      <c r="B997" s="938"/>
      <c r="C997" s="782"/>
      <c r="D997" s="783"/>
      <c r="E997" s="799"/>
      <c r="F997" s="1075"/>
      <c r="G997" s="170"/>
      <c r="H997" s="784"/>
      <c r="I997" s="809"/>
    </row>
    <row r="998" spans="1:9" ht="12" customHeight="1">
      <c r="A998" s="787"/>
      <c r="B998" s="781"/>
      <c r="C998" s="782"/>
      <c r="D998" s="783"/>
      <c r="E998" s="799"/>
      <c r="F998" s="519"/>
      <c r="G998" s="169"/>
      <c r="H998" s="170"/>
      <c r="I998" s="174"/>
    </row>
    <row r="999" spans="1:9" ht="12" customHeight="1" thickBot="1">
      <c r="A999" s="1064"/>
      <c r="B999" s="789"/>
      <c r="C999" s="790"/>
      <c r="D999" s="791"/>
      <c r="E999" s="969"/>
      <c r="F999" s="569"/>
      <c r="G999" s="175"/>
      <c r="H999" s="175"/>
      <c r="I999" s="177"/>
    </row>
    <row r="1000" spans="1:9" ht="12" customHeight="1" thickBot="1">
      <c r="A1000" s="366"/>
      <c r="B1000" s="105"/>
      <c r="C1000" s="106"/>
      <c r="D1000" s="456"/>
      <c r="E1000" s="107"/>
      <c r="F1000" s="166"/>
      <c r="G1000" s="166"/>
      <c r="H1000" s="166"/>
      <c r="I1000" s="167"/>
    </row>
    <row r="1001" spans="1:9" ht="11.25" customHeight="1" thickBot="1">
      <c r="B1001" s="383"/>
      <c r="C1001" s="378"/>
      <c r="D1001" s="470"/>
      <c r="E1001" s="384"/>
      <c r="F1001" s="385"/>
      <c r="G1001" s="384"/>
      <c r="H1001" s="384"/>
      <c r="I1001" s="386"/>
    </row>
    <row r="1002" spans="1:9" ht="14.25" thickBot="1">
      <c r="A1002" s="103" t="s">
        <v>493</v>
      </c>
      <c r="B1002" s="101" t="s">
        <v>287</v>
      </c>
      <c r="C1002" s="104" t="s">
        <v>20</v>
      </c>
      <c r="D1002" s="457" t="s">
        <v>142</v>
      </c>
      <c r="E1002" s="98" t="s">
        <v>2</v>
      </c>
      <c r="F1002" s="346" t="s">
        <v>138</v>
      </c>
      <c r="G1002" s="347" t="s">
        <v>139</v>
      </c>
      <c r="H1002" s="347" t="s">
        <v>140</v>
      </c>
      <c r="I1002" s="348" t="s">
        <v>141</v>
      </c>
    </row>
    <row r="1003" spans="1:9" ht="12" customHeight="1">
      <c r="A1003" s="542"/>
      <c r="B1003" s="772"/>
      <c r="C1003" s="114"/>
      <c r="D1003" s="258"/>
      <c r="E1003" s="115"/>
      <c r="F1003" s="568"/>
      <c r="G1003" s="172"/>
      <c r="H1003" s="171"/>
      <c r="I1003" s="173"/>
    </row>
    <row r="1004" spans="1:9" ht="12" customHeight="1">
      <c r="A1004" s="735"/>
      <c r="B1004" s="418"/>
      <c r="C1004" s="401"/>
      <c r="D1004" s="484"/>
      <c r="E1004" s="416"/>
      <c r="F1004" s="519"/>
      <c r="G1004" s="169"/>
      <c r="H1004" s="170"/>
      <c r="I1004" s="174"/>
    </row>
    <row r="1005" spans="1:9" ht="12" customHeight="1" thickBot="1">
      <c r="A1005" s="544"/>
      <c r="B1005" s="117"/>
      <c r="C1005" s="56"/>
      <c r="D1005" s="251"/>
      <c r="E1005" s="118"/>
      <c r="F1005" s="569"/>
      <c r="G1005" s="175"/>
      <c r="H1005" s="175"/>
      <c r="I1005" s="177"/>
    </row>
    <row r="1006" spans="1:9" ht="12" customHeight="1" thickBot="1">
      <c r="A1006" s="661"/>
      <c r="B1006" s="105"/>
      <c r="C1006" s="106"/>
      <c r="D1006" s="456"/>
      <c r="E1006" s="107"/>
      <c r="F1006" s="166"/>
      <c r="G1006" s="166"/>
      <c r="H1006" s="166"/>
      <c r="I1006" s="167"/>
    </row>
    <row r="1007" spans="1:9" ht="12" customHeight="1" thickBot="1">
      <c r="A1007" s="366"/>
      <c r="B1007" s="383"/>
      <c r="C1007" s="378"/>
      <c r="D1007" s="470"/>
      <c r="E1007" s="384"/>
      <c r="F1007" s="417"/>
      <c r="G1007" s="379"/>
      <c r="H1007" s="379"/>
      <c r="I1007" s="380"/>
    </row>
    <row r="1008" spans="1:9" ht="29.25" customHeight="1" thickBot="1">
      <c r="A1008" s="103" t="s">
        <v>494</v>
      </c>
      <c r="B1008" s="101" t="s">
        <v>369</v>
      </c>
      <c r="C1008" s="104" t="s">
        <v>20</v>
      </c>
      <c r="D1008" s="457" t="s">
        <v>142</v>
      </c>
      <c r="E1008" s="98" t="s">
        <v>2</v>
      </c>
      <c r="F1008" s="346" t="s">
        <v>138</v>
      </c>
      <c r="G1008" s="347" t="s">
        <v>139</v>
      </c>
      <c r="H1008" s="347" t="s">
        <v>140</v>
      </c>
      <c r="I1008" s="348" t="s">
        <v>141</v>
      </c>
    </row>
    <row r="1009" spans="1:9">
      <c r="A1009" s="542"/>
      <c r="B1009" s="49"/>
      <c r="C1009" s="114"/>
      <c r="D1009" s="258"/>
      <c r="E1009" s="115"/>
      <c r="F1009" s="568"/>
      <c r="G1009" s="172"/>
      <c r="H1009" s="171"/>
      <c r="I1009" s="173"/>
    </row>
    <row r="1010" spans="1:9">
      <c r="A1010" s="660"/>
      <c r="B1010" s="49"/>
      <c r="C1010" s="401"/>
      <c r="D1010" s="484"/>
      <c r="E1010" s="416"/>
      <c r="F1010" s="324"/>
      <c r="G1010" s="194"/>
      <c r="H1010" s="193"/>
      <c r="I1010" s="281"/>
    </row>
    <row r="1011" spans="1:9" ht="12" customHeight="1">
      <c r="A1011" s="735"/>
      <c r="B1011" s="418"/>
      <c r="C1011" s="401"/>
      <c r="D1011" s="484"/>
      <c r="E1011" s="416"/>
      <c r="F1011" s="519"/>
      <c r="G1011" s="169"/>
      <c r="H1011" s="170"/>
      <c r="I1011" s="174"/>
    </row>
    <row r="1012" spans="1:9" ht="12" customHeight="1" thickBot="1">
      <c r="A1012" s="544"/>
      <c r="B1012" s="117"/>
      <c r="C1012" s="56"/>
      <c r="D1012" s="251"/>
      <c r="E1012" s="118"/>
      <c r="F1012" s="569"/>
      <c r="G1012" s="175"/>
      <c r="H1012" s="175"/>
      <c r="I1012" s="177"/>
    </row>
    <row r="1013" spans="1:9" ht="12" customHeight="1" thickBot="1">
      <c r="A1013" s="366"/>
      <c r="B1013" s="105"/>
      <c r="C1013" s="106"/>
      <c r="D1013" s="456"/>
      <c r="E1013" s="107"/>
      <c r="F1013" s="166"/>
      <c r="G1013" s="166"/>
      <c r="H1013" s="166"/>
      <c r="I1013" s="167"/>
    </row>
    <row r="1014" spans="1:9" ht="12" customHeight="1" thickBot="1">
      <c r="A1014" s="366"/>
      <c r="B1014" s="377"/>
      <c r="C1014" s="378"/>
      <c r="D1014" s="470"/>
      <c r="E1014" s="384"/>
      <c r="F1014" s="417"/>
      <c r="G1014" s="379"/>
      <c r="H1014" s="379"/>
      <c r="I1014" s="380"/>
    </row>
    <row r="1015" spans="1:9" ht="11.25" customHeight="1" thickBot="1">
      <c r="A1015" s="103" t="s">
        <v>495</v>
      </c>
      <c r="B1015" s="545" t="s">
        <v>370</v>
      </c>
      <c r="C1015" s="104" t="s">
        <v>20</v>
      </c>
      <c r="D1015" s="457" t="s">
        <v>142</v>
      </c>
      <c r="E1015" s="98" t="s">
        <v>2</v>
      </c>
      <c r="F1015" s="37" t="s">
        <v>138</v>
      </c>
      <c r="G1015" s="38" t="s">
        <v>139</v>
      </c>
      <c r="H1015" s="38" t="s">
        <v>140</v>
      </c>
      <c r="I1015" s="39" t="s">
        <v>141</v>
      </c>
    </row>
    <row r="1016" spans="1:9" ht="11.25" customHeight="1">
      <c r="A1016" s="542"/>
      <c r="B1016" s="113"/>
      <c r="C1016" s="114"/>
      <c r="D1016" s="258"/>
      <c r="E1016" s="115"/>
      <c r="F1016" s="108"/>
      <c r="G1016" s="13"/>
      <c r="H1016" s="14"/>
      <c r="I1016" s="15"/>
    </row>
    <row r="1017" spans="1:9" ht="11.25" customHeight="1">
      <c r="A1017" s="543"/>
      <c r="B1017" s="102"/>
      <c r="C1017" s="53"/>
      <c r="D1017" s="99"/>
      <c r="E1017" s="116"/>
      <c r="F1017" s="109"/>
      <c r="G1017" s="18"/>
      <c r="H1017" s="19"/>
      <c r="I1017" s="20"/>
    </row>
    <row r="1018" spans="1:9" ht="11.25" customHeight="1">
      <c r="A1018" s="543"/>
      <c r="B1018" s="102"/>
      <c r="C1018" s="53"/>
      <c r="D1018" s="99"/>
      <c r="E1018" s="116"/>
      <c r="F1018" s="109"/>
      <c r="G1018" s="18"/>
      <c r="H1018" s="19"/>
      <c r="I1018" s="20"/>
    </row>
    <row r="1019" spans="1:9" ht="11.25" customHeight="1">
      <c r="A1019" s="543"/>
      <c r="B1019" s="102"/>
      <c r="C1019" s="53"/>
      <c r="D1019" s="99"/>
      <c r="E1019" s="116"/>
      <c r="F1019" s="109"/>
      <c r="G1019" s="18"/>
      <c r="H1019" s="19"/>
      <c r="I1019" s="20"/>
    </row>
    <row r="1020" spans="1:9" ht="11.25" customHeight="1">
      <c r="A1020" s="543"/>
      <c r="B1020" s="102"/>
      <c r="C1020" s="53"/>
      <c r="D1020" s="99"/>
      <c r="E1020" s="116"/>
      <c r="F1020" s="109"/>
      <c r="G1020" s="18"/>
      <c r="H1020" s="19"/>
      <c r="I1020" s="20"/>
    </row>
    <row r="1021" spans="1:9" ht="11.25" customHeight="1">
      <c r="A1021" s="543"/>
      <c r="B1021" s="102"/>
      <c r="C1021" s="53"/>
      <c r="D1021" s="99"/>
      <c r="E1021" s="116"/>
      <c r="F1021" s="109"/>
      <c r="G1021" s="18"/>
      <c r="H1021" s="19"/>
      <c r="I1021" s="20"/>
    </row>
    <row r="1022" spans="1:9" ht="11.25" customHeight="1">
      <c r="A1022" s="543"/>
      <c r="B1022" s="102"/>
      <c r="C1022" s="53"/>
      <c r="D1022" s="99"/>
      <c r="E1022" s="116"/>
      <c r="F1022" s="109"/>
      <c r="G1022" s="18"/>
      <c r="H1022" s="19"/>
      <c r="I1022" s="20"/>
    </row>
    <row r="1023" spans="1:9" ht="11.25" customHeight="1">
      <c r="A1023" s="543"/>
      <c r="B1023" s="102"/>
      <c r="C1023" s="53"/>
      <c r="D1023" s="99"/>
      <c r="E1023" s="116"/>
      <c r="F1023" s="109"/>
      <c r="G1023" s="18"/>
      <c r="H1023" s="19"/>
      <c r="I1023" s="20"/>
    </row>
    <row r="1024" spans="1:9" ht="12" customHeight="1">
      <c r="A1024" s="543"/>
      <c r="B1024" s="102"/>
      <c r="C1024" s="53"/>
      <c r="D1024" s="99"/>
      <c r="E1024" s="116"/>
      <c r="F1024" s="109"/>
      <c r="G1024" s="18"/>
      <c r="H1024" s="19"/>
      <c r="I1024" s="20"/>
    </row>
    <row r="1025" spans="1:9" ht="12.75" customHeight="1">
      <c r="A1025" s="543"/>
      <c r="B1025" s="102"/>
      <c r="C1025" s="53"/>
      <c r="D1025" s="99"/>
      <c r="E1025" s="116"/>
      <c r="F1025" s="109"/>
      <c r="G1025" s="18"/>
      <c r="H1025" s="19"/>
      <c r="I1025" s="20"/>
    </row>
    <row r="1026" spans="1:9" ht="11.25" customHeight="1">
      <c r="A1026" s="543"/>
      <c r="B1026" s="102"/>
      <c r="C1026" s="53"/>
      <c r="D1026" s="99"/>
      <c r="E1026" s="116"/>
      <c r="F1026" s="109"/>
      <c r="G1026" s="18"/>
      <c r="H1026" s="19"/>
      <c r="I1026" s="20"/>
    </row>
    <row r="1027" spans="1:9" ht="11.25" customHeight="1">
      <c r="A1027" s="543"/>
      <c r="B1027" s="102"/>
      <c r="C1027" s="53"/>
      <c r="D1027" s="99"/>
      <c r="E1027" s="116"/>
      <c r="F1027" s="109"/>
      <c r="G1027" s="18"/>
      <c r="H1027" s="19"/>
      <c r="I1027" s="20"/>
    </row>
    <row r="1028" spans="1:9" ht="11.25" customHeight="1">
      <c r="A1028" s="543"/>
      <c r="B1028" s="102"/>
      <c r="C1028" s="53"/>
      <c r="D1028" s="99"/>
      <c r="E1028" s="116"/>
      <c r="F1028" s="109"/>
      <c r="G1028" s="18"/>
      <c r="H1028" s="19"/>
      <c r="I1028" s="20"/>
    </row>
    <row r="1029" spans="1:9" ht="11.25" customHeight="1">
      <c r="A1029" s="543"/>
      <c r="B1029" s="102"/>
      <c r="C1029" s="53"/>
      <c r="D1029" s="99"/>
      <c r="E1029" s="116"/>
      <c r="F1029" s="109"/>
      <c r="G1029" s="18"/>
      <c r="H1029" s="19"/>
      <c r="I1029" s="20"/>
    </row>
    <row r="1030" spans="1:9" ht="11.25" customHeight="1">
      <c r="A1030" s="543"/>
      <c r="B1030" s="102"/>
      <c r="C1030" s="53"/>
      <c r="D1030" s="99"/>
      <c r="E1030" s="116"/>
      <c r="F1030" s="109"/>
      <c r="G1030" s="19"/>
      <c r="H1030" s="18"/>
      <c r="I1030" s="20"/>
    </row>
    <row r="1031" spans="1:9" ht="11.25" customHeight="1" thickBot="1">
      <c r="A1031" s="543"/>
      <c r="B1031" s="102"/>
      <c r="C1031" s="53"/>
      <c r="D1031" s="99"/>
      <c r="E1031" s="116"/>
      <c r="F1031" s="110"/>
      <c r="G1031" s="19"/>
      <c r="H1031" s="19"/>
      <c r="I1031" s="20"/>
    </row>
    <row r="1032" spans="1:9" ht="11.25" customHeight="1" thickBot="1">
      <c r="B1032" s="105"/>
      <c r="C1032" s="106"/>
      <c r="D1032" s="456"/>
      <c r="E1032" s="107"/>
      <c r="F1032" s="29"/>
      <c r="G1032" s="30"/>
      <c r="H1032" s="30"/>
      <c r="I1032" s="31"/>
    </row>
    <row r="1034" spans="1:9" ht="11.25" customHeight="1" thickBot="1"/>
    <row r="1035" spans="1:9" ht="27.75" thickBot="1">
      <c r="A1035" s="103" t="s">
        <v>496</v>
      </c>
      <c r="B1035" s="339" t="s">
        <v>763</v>
      </c>
      <c r="C1035" s="104" t="s">
        <v>20</v>
      </c>
      <c r="D1035" s="457" t="s">
        <v>142</v>
      </c>
      <c r="E1035" s="98" t="s">
        <v>2</v>
      </c>
      <c r="F1035" s="37" t="s">
        <v>138</v>
      </c>
      <c r="G1035" s="38" t="s">
        <v>139</v>
      </c>
      <c r="H1035" s="38" t="s">
        <v>140</v>
      </c>
      <c r="I1035" s="39" t="s">
        <v>141</v>
      </c>
    </row>
    <row r="1036" spans="1:9" ht="11.25" customHeight="1">
      <c r="A1036" s="542"/>
      <c r="B1036" s="653"/>
      <c r="C1036" s="114"/>
      <c r="D1036" s="258"/>
      <c r="E1036" s="115"/>
      <c r="F1036" s="108"/>
      <c r="G1036" s="13"/>
      <c r="H1036" s="14"/>
      <c r="I1036" s="15"/>
    </row>
    <row r="1037" spans="1:9" ht="11.25" customHeight="1">
      <c r="A1037" s="543"/>
      <c r="B1037" s="367"/>
      <c r="C1037" s="53"/>
      <c r="D1037" s="99"/>
      <c r="E1037" s="116"/>
      <c r="F1037" s="109"/>
      <c r="G1037" s="18"/>
      <c r="H1037" s="19"/>
      <c r="I1037" s="20"/>
    </row>
    <row r="1038" spans="1:9">
      <c r="A1038" s="543"/>
      <c r="B1038" s="367"/>
      <c r="C1038" s="53"/>
      <c r="D1038" s="99"/>
      <c r="E1038" s="116"/>
      <c r="F1038" s="109"/>
      <c r="G1038" s="18"/>
      <c r="H1038" s="19"/>
      <c r="I1038" s="20"/>
    </row>
    <row r="1039" spans="1:9" ht="11.25" customHeight="1">
      <c r="A1039" s="543"/>
      <c r="B1039" s="367"/>
      <c r="C1039" s="53"/>
      <c r="D1039" s="99"/>
      <c r="E1039" s="116"/>
      <c r="F1039" s="109"/>
      <c r="G1039" s="18"/>
      <c r="H1039" s="19"/>
      <c r="I1039" s="20"/>
    </row>
    <row r="1040" spans="1:9" ht="11.25" customHeight="1">
      <c r="A1040" s="543"/>
      <c r="B1040" s="367"/>
      <c r="C1040" s="53"/>
      <c r="D1040" s="99"/>
      <c r="E1040" s="116"/>
      <c r="F1040" s="109"/>
      <c r="G1040" s="18"/>
      <c r="H1040" s="19"/>
      <c r="I1040" s="20"/>
    </row>
    <row r="1041" spans="1:9" ht="11.25" customHeight="1">
      <c r="A1041" s="543"/>
      <c r="B1041" s="367"/>
      <c r="C1041" s="53"/>
      <c r="D1041" s="99"/>
      <c r="E1041" s="116"/>
      <c r="F1041" s="110"/>
      <c r="G1041" s="19"/>
      <c r="H1041" s="19"/>
      <c r="I1041" s="20"/>
    </row>
    <row r="1042" spans="1:9" ht="11.25" customHeight="1" thickBot="1">
      <c r="A1042" s="544"/>
      <c r="B1042" s="690"/>
      <c r="C1042" s="56"/>
      <c r="D1042" s="251"/>
      <c r="E1042" s="118"/>
      <c r="F1042" s="111"/>
      <c r="G1042" s="24"/>
      <c r="H1042" s="36"/>
      <c r="I1042" s="25"/>
    </row>
    <row r="1043" spans="1:9" ht="11.25" customHeight="1" thickBot="1">
      <c r="B1043" s="691"/>
      <c r="C1043" s="106"/>
      <c r="D1043" s="456"/>
      <c r="E1043" s="107"/>
      <c r="F1043" s="29"/>
      <c r="G1043" s="30"/>
      <c r="H1043" s="30"/>
      <c r="I1043" s="31"/>
    </row>
    <row r="1044" spans="1:9" ht="12" customHeight="1"/>
    <row r="1045" spans="1:9" ht="11.25" customHeight="1" thickBot="1"/>
    <row r="1046" spans="1:9" ht="30" customHeight="1" thickBot="1">
      <c r="A1046" s="103" t="s">
        <v>497</v>
      </c>
      <c r="B1046" s="339" t="s">
        <v>371</v>
      </c>
      <c r="C1046" s="104" t="s">
        <v>20</v>
      </c>
      <c r="D1046" s="457" t="s">
        <v>142</v>
      </c>
      <c r="E1046" s="98" t="s">
        <v>2</v>
      </c>
      <c r="F1046" s="346" t="s">
        <v>138</v>
      </c>
      <c r="G1046" s="347" t="s">
        <v>139</v>
      </c>
      <c r="H1046" s="347" t="s">
        <v>140</v>
      </c>
      <c r="I1046" s="348" t="s">
        <v>141</v>
      </c>
    </row>
    <row r="1047" spans="1:9" ht="21" customHeight="1">
      <c r="A1047" s="542"/>
      <c r="B1047" s="886"/>
      <c r="C1047" s="114"/>
      <c r="D1047" s="258"/>
      <c r="E1047" s="263"/>
      <c r="F1047" s="171"/>
      <c r="G1047" s="172"/>
      <c r="H1047" s="171"/>
      <c r="I1047" s="173"/>
    </row>
    <row r="1048" spans="1:9" ht="11.25" customHeight="1">
      <c r="A1048" s="543"/>
      <c r="B1048" s="367"/>
      <c r="C1048" s="53"/>
      <c r="D1048" s="99"/>
      <c r="E1048" s="168"/>
      <c r="F1048" s="169"/>
      <c r="G1048" s="170"/>
      <c r="H1048" s="169"/>
      <c r="I1048" s="174"/>
    </row>
    <row r="1049" spans="1:9" ht="11.25" customHeight="1">
      <c r="A1049" s="543"/>
      <c r="B1049" s="367"/>
      <c r="C1049" s="53"/>
      <c r="D1049" s="99"/>
      <c r="E1049" s="168"/>
      <c r="F1049" s="169"/>
      <c r="G1049" s="170"/>
      <c r="H1049" s="169"/>
      <c r="I1049" s="174"/>
    </row>
    <row r="1050" spans="1:9" ht="11.25" customHeight="1">
      <c r="A1050" s="543"/>
      <c r="B1050" s="367"/>
      <c r="C1050" s="53"/>
      <c r="D1050" s="99"/>
      <c r="E1050" s="168"/>
      <c r="F1050" s="169"/>
      <c r="G1050" s="170"/>
      <c r="H1050" s="169"/>
      <c r="I1050" s="174"/>
    </row>
    <row r="1051" spans="1:9" ht="11.25" customHeight="1">
      <c r="A1051" s="543"/>
      <c r="B1051" s="367"/>
      <c r="C1051" s="53"/>
      <c r="D1051" s="99"/>
      <c r="E1051" s="168"/>
      <c r="F1051" s="169"/>
      <c r="G1051" s="169"/>
      <c r="H1051" s="170"/>
      <c r="I1051" s="174"/>
    </row>
    <row r="1052" spans="1:9" ht="11.25" customHeight="1" thickBot="1">
      <c r="A1052" s="544"/>
      <c r="B1052" s="690"/>
      <c r="C1052" s="56"/>
      <c r="D1052" s="251"/>
      <c r="E1052" s="270"/>
      <c r="F1052" s="176"/>
      <c r="G1052" s="175"/>
      <c r="H1052" s="175"/>
      <c r="I1052" s="177"/>
    </row>
    <row r="1053" spans="1:9" ht="11.25" customHeight="1" thickBot="1">
      <c r="B1053" s="691"/>
      <c r="C1053" s="106"/>
      <c r="D1053" s="456"/>
      <c r="E1053" s="107"/>
      <c r="F1053" s="165"/>
      <c r="G1053" s="166"/>
      <c r="H1053" s="166"/>
      <c r="I1053" s="167"/>
    </row>
    <row r="1054" spans="1:9" ht="12" customHeight="1"/>
    <row r="1055" spans="1:9" ht="24.75" customHeight="1" thickBot="1"/>
    <row r="1056" spans="1:9" ht="27.75" customHeight="1" thickBot="1">
      <c r="A1056" s="103" t="s">
        <v>498</v>
      </c>
      <c r="B1056" s="339" t="s">
        <v>372</v>
      </c>
      <c r="C1056" s="104" t="s">
        <v>20</v>
      </c>
      <c r="D1056" s="457" t="s">
        <v>142</v>
      </c>
      <c r="E1056" s="98" t="s">
        <v>2</v>
      </c>
      <c r="F1056" s="346" t="s">
        <v>138</v>
      </c>
      <c r="G1056" s="347" t="s">
        <v>139</v>
      </c>
      <c r="H1056" s="347" t="s">
        <v>140</v>
      </c>
      <c r="I1056" s="348" t="s">
        <v>141</v>
      </c>
    </row>
    <row r="1057" spans="1:9" ht="22.5" customHeight="1">
      <c r="A1057" s="542"/>
      <c r="B1057" s="886"/>
      <c r="C1057" s="114"/>
      <c r="D1057" s="258"/>
      <c r="E1057" s="263"/>
      <c r="F1057" s="171"/>
      <c r="G1057" s="172"/>
      <c r="H1057" s="171"/>
      <c r="I1057" s="173"/>
    </row>
    <row r="1058" spans="1:9" ht="11.25" customHeight="1">
      <c r="A1058" s="543"/>
      <c r="B1058" s="367"/>
      <c r="C1058" s="53"/>
      <c r="D1058" s="99"/>
      <c r="E1058" s="168"/>
      <c r="F1058" s="169"/>
      <c r="G1058" s="170"/>
      <c r="H1058" s="169"/>
      <c r="I1058" s="174"/>
    </row>
    <row r="1059" spans="1:9" ht="11.25" customHeight="1">
      <c r="A1059" s="543"/>
      <c r="B1059" s="367"/>
      <c r="C1059" s="53"/>
      <c r="D1059" s="99"/>
      <c r="E1059" s="168"/>
      <c r="F1059" s="169"/>
      <c r="G1059" s="170"/>
      <c r="H1059" s="169"/>
      <c r="I1059" s="174"/>
    </row>
    <row r="1060" spans="1:9" ht="11.25" customHeight="1">
      <c r="A1060" s="543"/>
      <c r="B1060" s="367"/>
      <c r="C1060" s="53"/>
      <c r="D1060" s="99"/>
      <c r="E1060" s="168"/>
      <c r="F1060" s="169"/>
      <c r="G1060" s="170"/>
      <c r="H1060" s="169"/>
      <c r="I1060" s="174"/>
    </row>
    <row r="1061" spans="1:9" ht="11.25" customHeight="1">
      <c r="A1061" s="543"/>
      <c r="B1061" s="367"/>
      <c r="C1061" s="53"/>
      <c r="D1061" s="99"/>
      <c r="E1061" s="168"/>
      <c r="F1061" s="169"/>
      <c r="G1061" s="169"/>
      <c r="H1061" s="170"/>
      <c r="I1061" s="174"/>
    </row>
    <row r="1062" spans="1:9" ht="11.25" customHeight="1" thickBot="1">
      <c r="A1062" s="544"/>
      <c r="B1062" s="690"/>
      <c r="C1062" s="56"/>
      <c r="D1062" s="251"/>
      <c r="E1062" s="270"/>
      <c r="F1062" s="176"/>
      <c r="G1062" s="175"/>
      <c r="H1062" s="175"/>
      <c r="I1062" s="177"/>
    </row>
    <row r="1063" spans="1:9" ht="11.25" customHeight="1" thickBot="1">
      <c r="B1063" s="691"/>
      <c r="C1063" s="106"/>
      <c r="D1063" s="456"/>
      <c r="E1063" s="107"/>
      <c r="F1063" s="165"/>
      <c r="G1063" s="166"/>
      <c r="H1063" s="166"/>
      <c r="I1063" s="167"/>
    </row>
    <row r="1064" spans="1:9" ht="12" customHeight="1"/>
    <row r="1065" spans="1:9" ht="14.25" customHeight="1" thickBot="1"/>
    <row r="1066" spans="1:9" ht="42.75" customHeight="1" thickBot="1">
      <c r="A1066" s="103" t="s">
        <v>499</v>
      </c>
      <c r="B1066" s="339" t="s">
        <v>373</v>
      </c>
      <c r="C1066" s="104" t="s">
        <v>20</v>
      </c>
      <c r="D1066" s="457" t="s">
        <v>142</v>
      </c>
      <c r="E1066" s="98" t="s">
        <v>2</v>
      </c>
      <c r="F1066" s="346" t="s">
        <v>138</v>
      </c>
      <c r="G1066" s="347" t="s">
        <v>139</v>
      </c>
      <c r="H1066" s="347" t="s">
        <v>140</v>
      </c>
      <c r="I1066" s="348" t="s">
        <v>141</v>
      </c>
    </row>
    <row r="1067" spans="1:9" ht="22.5" customHeight="1">
      <c r="A1067" s="542"/>
      <c r="B1067" s="886"/>
      <c r="C1067" s="114"/>
      <c r="D1067" s="258"/>
      <c r="E1067" s="263"/>
      <c r="F1067" s="171"/>
      <c r="G1067" s="172"/>
      <c r="H1067" s="171"/>
      <c r="I1067" s="173"/>
    </row>
    <row r="1068" spans="1:9" ht="11.25" customHeight="1">
      <c r="A1068" s="543"/>
      <c r="B1068" s="367"/>
      <c r="C1068" s="53"/>
      <c r="D1068" s="99"/>
      <c r="E1068" s="168"/>
      <c r="F1068" s="169"/>
      <c r="G1068" s="170"/>
      <c r="H1068" s="169"/>
      <c r="I1068" s="174"/>
    </row>
    <row r="1069" spans="1:9" ht="11.25" customHeight="1">
      <c r="A1069" s="543"/>
      <c r="B1069" s="367"/>
      <c r="C1069" s="53"/>
      <c r="D1069" s="99"/>
      <c r="E1069" s="168"/>
      <c r="F1069" s="169"/>
      <c r="G1069" s="170"/>
      <c r="H1069" s="169"/>
      <c r="I1069" s="174"/>
    </row>
    <row r="1070" spans="1:9" ht="11.25" customHeight="1">
      <c r="A1070" s="543"/>
      <c r="B1070" s="367"/>
      <c r="C1070" s="53"/>
      <c r="D1070" s="99"/>
      <c r="E1070" s="168"/>
      <c r="F1070" s="169"/>
      <c r="G1070" s="170"/>
      <c r="H1070" s="169"/>
      <c r="I1070" s="174"/>
    </row>
    <row r="1071" spans="1:9" ht="11.25" customHeight="1">
      <c r="A1071" s="543"/>
      <c r="B1071" s="367"/>
      <c r="C1071" s="53"/>
      <c r="D1071" s="99"/>
      <c r="E1071" s="168"/>
      <c r="F1071" s="169"/>
      <c r="G1071" s="169"/>
      <c r="H1071" s="170"/>
      <c r="I1071" s="174"/>
    </row>
    <row r="1072" spans="1:9" ht="11.25" customHeight="1" thickBot="1">
      <c r="A1072" s="544"/>
      <c r="B1072" s="690"/>
      <c r="C1072" s="56"/>
      <c r="D1072" s="251"/>
      <c r="E1072" s="270"/>
      <c r="F1072" s="176"/>
      <c r="G1072" s="175"/>
      <c r="H1072" s="175"/>
      <c r="I1072" s="177"/>
    </row>
    <row r="1073" spans="1:9" ht="11.25" customHeight="1" thickBot="1">
      <c r="B1073" s="691"/>
      <c r="C1073" s="106"/>
      <c r="D1073" s="456"/>
      <c r="E1073" s="107"/>
      <c r="F1073" s="165"/>
      <c r="G1073" s="166"/>
      <c r="H1073" s="166"/>
      <c r="I1073" s="167"/>
    </row>
    <row r="1074" spans="1:9" ht="12" customHeight="1"/>
    <row r="1075" spans="1:9" ht="11.25" customHeight="1" thickBot="1"/>
    <row r="1076" spans="1:9" ht="28.5" customHeight="1" thickBot="1">
      <c r="A1076" s="103" t="s">
        <v>500</v>
      </c>
      <c r="B1076" s="339" t="s">
        <v>374</v>
      </c>
      <c r="C1076" s="104" t="s">
        <v>20</v>
      </c>
      <c r="D1076" s="457" t="s">
        <v>142</v>
      </c>
      <c r="E1076" s="98" t="s">
        <v>2</v>
      </c>
      <c r="F1076" s="346" t="s">
        <v>138</v>
      </c>
      <c r="G1076" s="347" t="s">
        <v>139</v>
      </c>
      <c r="H1076" s="347" t="s">
        <v>140</v>
      </c>
      <c r="I1076" s="348" t="s">
        <v>141</v>
      </c>
    </row>
    <row r="1077" spans="1:9">
      <c r="A1077" s="542"/>
      <c r="B1077" s="653"/>
      <c r="C1077" s="114"/>
      <c r="D1077" s="258"/>
      <c r="E1077" s="263"/>
      <c r="F1077" s="171"/>
      <c r="G1077" s="172"/>
      <c r="H1077" s="171"/>
      <c r="I1077" s="173"/>
    </row>
    <row r="1078" spans="1:9" ht="11.25" customHeight="1">
      <c r="A1078" s="543"/>
      <c r="B1078" s="367"/>
      <c r="C1078" s="53"/>
      <c r="D1078" s="99"/>
      <c r="E1078" s="168"/>
      <c r="F1078" s="169"/>
      <c r="G1078" s="170"/>
      <c r="H1078" s="169"/>
      <c r="I1078" s="174"/>
    </row>
    <row r="1079" spans="1:9" ht="11.25" customHeight="1">
      <c r="A1079" s="543"/>
      <c r="B1079" s="367"/>
      <c r="C1079" s="53"/>
      <c r="D1079" s="99"/>
      <c r="E1079" s="168"/>
      <c r="F1079" s="169"/>
      <c r="G1079" s="170"/>
      <c r="H1079" s="169"/>
      <c r="I1079" s="174"/>
    </row>
    <row r="1080" spans="1:9" ht="11.25" customHeight="1">
      <c r="A1080" s="543"/>
      <c r="B1080" s="367"/>
      <c r="C1080" s="53"/>
      <c r="D1080" s="99"/>
      <c r="E1080" s="168"/>
      <c r="F1080" s="169"/>
      <c r="G1080" s="170"/>
      <c r="H1080" s="169"/>
      <c r="I1080" s="174"/>
    </row>
    <row r="1081" spans="1:9" ht="11.25" customHeight="1">
      <c r="A1081" s="543"/>
      <c r="B1081" s="367"/>
      <c r="C1081" s="53"/>
      <c r="D1081" s="99"/>
      <c r="E1081" s="168"/>
      <c r="F1081" s="169"/>
      <c r="G1081" s="169"/>
      <c r="H1081" s="170"/>
      <c r="I1081" s="174"/>
    </row>
    <row r="1082" spans="1:9" ht="11.25" customHeight="1" thickBot="1">
      <c r="A1082" s="544"/>
      <c r="B1082" s="690"/>
      <c r="C1082" s="56"/>
      <c r="D1082" s="251"/>
      <c r="E1082" s="270"/>
      <c r="F1082" s="176"/>
      <c r="G1082" s="175"/>
      <c r="H1082" s="175"/>
      <c r="I1082" s="177"/>
    </row>
    <row r="1083" spans="1:9" ht="11.25" customHeight="1" thickBot="1">
      <c r="B1083" s="691"/>
      <c r="C1083" s="106"/>
      <c r="D1083" s="456"/>
      <c r="E1083" s="107"/>
      <c r="F1083" s="165"/>
      <c r="G1083" s="166"/>
      <c r="H1083" s="166"/>
      <c r="I1083" s="167"/>
    </row>
    <row r="1084" spans="1:9" ht="12" customHeight="1"/>
    <row r="1085" spans="1:9" ht="11.25" customHeight="1" thickBot="1"/>
    <row r="1086" spans="1:9" ht="39.75" customHeight="1" thickBot="1">
      <c r="A1086" s="103" t="s">
        <v>501</v>
      </c>
      <c r="B1086" s="339" t="s">
        <v>375</v>
      </c>
      <c r="C1086" s="104" t="s">
        <v>20</v>
      </c>
      <c r="D1086" s="457" t="s">
        <v>142</v>
      </c>
      <c r="E1086" s="98" t="s">
        <v>2</v>
      </c>
      <c r="F1086" s="346" t="s">
        <v>138</v>
      </c>
      <c r="G1086" s="347" t="s">
        <v>139</v>
      </c>
      <c r="H1086" s="347" t="s">
        <v>140</v>
      </c>
      <c r="I1086" s="348" t="s">
        <v>141</v>
      </c>
    </row>
    <row r="1087" spans="1:9">
      <c r="A1087" s="542"/>
      <c r="B1087" s="653"/>
      <c r="C1087" s="114"/>
      <c r="D1087" s="258"/>
      <c r="E1087" s="263"/>
      <c r="F1087" s="171"/>
      <c r="G1087" s="172"/>
      <c r="H1087" s="171"/>
      <c r="I1087" s="173"/>
    </row>
    <row r="1088" spans="1:9" ht="11.25" customHeight="1">
      <c r="A1088" s="543"/>
      <c r="B1088" s="367"/>
      <c r="C1088" s="53"/>
      <c r="D1088" s="99"/>
      <c r="E1088" s="168"/>
      <c r="F1088" s="169"/>
      <c r="G1088" s="169"/>
      <c r="H1088" s="169"/>
      <c r="I1088" s="178"/>
    </row>
    <row r="1089" spans="1:9" ht="11.25" customHeight="1">
      <c r="A1089" s="543"/>
      <c r="B1089" s="367"/>
      <c r="C1089" s="53"/>
      <c r="D1089" s="99"/>
      <c r="E1089" s="168"/>
      <c r="F1089" s="169"/>
      <c r="G1089" s="170"/>
      <c r="H1089" s="169"/>
      <c r="I1089" s="174"/>
    </row>
    <row r="1090" spans="1:9" ht="11.25" customHeight="1">
      <c r="A1090" s="543"/>
      <c r="B1090" s="367"/>
      <c r="C1090" s="53"/>
      <c r="D1090" s="99"/>
      <c r="E1090" s="168"/>
      <c r="F1090" s="169"/>
      <c r="G1090" s="170"/>
      <c r="H1090" s="169"/>
      <c r="I1090" s="174"/>
    </row>
    <row r="1091" spans="1:9" ht="11.25" customHeight="1">
      <c r="A1091" s="543"/>
      <c r="B1091" s="367"/>
      <c r="C1091" s="53"/>
      <c r="D1091" s="99"/>
      <c r="E1091" s="168"/>
      <c r="F1091" s="169"/>
      <c r="G1091" s="169"/>
      <c r="H1091" s="170"/>
      <c r="I1091" s="174"/>
    </row>
    <row r="1092" spans="1:9" ht="11.25" customHeight="1" thickBot="1">
      <c r="A1092" s="544"/>
      <c r="B1092" s="690"/>
      <c r="C1092" s="56"/>
      <c r="D1092" s="251"/>
      <c r="E1092" s="270"/>
      <c r="F1092" s="176"/>
      <c r="G1092" s="175"/>
      <c r="H1092" s="175"/>
      <c r="I1092" s="177"/>
    </row>
    <row r="1093" spans="1:9" ht="11.25" customHeight="1" thickBot="1">
      <c r="B1093" s="691"/>
      <c r="C1093" s="106"/>
      <c r="D1093" s="456"/>
      <c r="E1093" s="107"/>
      <c r="F1093" s="165"/>
      <c r="G1093" s="166"/>
      <c r="H1093" s="166"/>
      <c r="I1093" s="167"/>
    </row>
    <row r="1094" spans="1:9" ht="12" customHeight="1"/>
    <row r="1095" spans="1:9" ht="11.25" customHeight="1" thickBot="1"/>
    <row r="1096" spans="1:9" ht="39" customHeight="1" thickBot="1">
      <c r="A1096" s="103" t="s">
        <v>502</v>
      </c>
      <c r="B1096" s="339" t="s">
        <v>376</v>
      </c>
      <c r="C1096" s="104" t="s">
        <v>20</v>
      </c>
      <c r="D1096" s="457" t="s">
        <v>142</v>
      </c>
      <c r="E1096" s="98" t="s">
        <v>2</v>
      </c>
      <c r="F1096" s="346" t="s">
        <v>138</v>
      </c>
      <c r="G1096" s="347" t="s">
        <v>139</v>
      </c>
      <c r="H1096" s="347" t="s">
        <v>140</v>
      </c>
      <c r="I1096" s="348" t="s">
        <v>141</v>
      </c>
    </row>
    <row r="1097" spans="1:9">
      <c r="A1097" s="542"/>
      <c r="B1097" s="653"/>
      <c r="C1097" s="114"/>
      <c r="D1097" s="258"/>
      <c r="E1097" s="263"/>
      <c r="F1097" s="171"/>
      <c r="G1097" s="172"/>
      <c r="H1097" s="171"/>
      <c r="I1097" s="173"/>
    </row>
    <row r="1098" spans="1:9" ht="11.25" customHeight="1">
      <c r="A1098" s="543"/>
      <c r="B1098" s="367"/>
      <c r="C1098" s="53"/>
      <c r="D1098" s="99"/>
      <c r="E1098" s="168"/>
      <c r="F1098" s="169"/>
      <c r="G1098" s="169"/>
      <c r="H1098" s="169"/>
      <c r="I1098" s="178"/>
    </row>
    <row r="1099" spans="1:9" ht="11.25" customHeight="1">
      <c r="A1099" s="543"/>
      <c r="B1099" s="367"/>
      <c r="C1099" s="53"/>
      <c r="D1099" s="99"/>
      <c r="E1099" s="168"/>
      <c r="F1099" s="169"/>
      <c r="G1099" s="170"/>
      <c r="H1099" s="169"/>
      <c r="I1099" s="174"/>
    </row>
    <row r="1100" spans="1:9" ht="11.25" customHeight="1">
      <c r="A1100" s="543"/>
      <c r="B1100" s="367"/>
      <c r="C1100" s="53"/>
      <c r="D1100" s="99"/>
      <c r="E1100" s="168"/>
      <c r="F1100" s="169"/>
      <c r="G1100" s="170"/>
      <c r="H1100" s="169"/>
      <c r="I1100" s="174"/>
    </row>
    <row r="1101" spans="1:9" ht="11.25" customHeight="1">
      <c r="A1101" s="543"/>
      <c r="B1101" s="367"/>
      <c r="C1101" s="53"/>
      <c r="D1101" s="99"/>
      <c r="E1101" s="168"/>
      <c r="F1101" s="169"/>
      <c r="G1101" s="169"/>
      <c r="H1101" s="170"/>
      <c r="I1101" s="174"/>
    </row>
    <row r="1102" spans="1:9" ht="11.25" customHeight="1" thickBot="1">
      <c r="A1102" s="544"/>
      <c r="B1102" s="690"/>
      <c r="C1102" s="56"/>
      <c r="D1102" s="251"/>
      <c r="E1102" s="270"/>
      <c r="F1102" s="176"/>
      <c r="G1102" s="175"/>
      <c r="H1102" s="175"/>
      <c r="I1102" s="177"/>
    </row>
    <row r="1103" spans="1:9" ht="11.25" customHeight="1" thickBot="1">
      <c r="B1103" s="691"/>
      <c r="C1103" s="106"/>
      <c r="D1103" s="456"/>
      <c r="E1103" s="107"/>
      <c r="F1103" s="165"/>
      <c r="G1103" s="166"/>
      <c r="H1103" s="166"/>
      <c r="I1103" s="167"/>
    </row>
    <row r="1104" spans="1:9" ht="12" customHeight="1"/>
    <row r="1105" spans="1:9" ht="11.25" customHeight="1" thickBot="1"/>
    <row r="1106" spans="1:9" ht="41.25" customHeight="1" thickBot="1">
      <c r="A1106" s="103" t="s">
        <v>503</v>
      </c>
      <c r="B1106" s="339" t="s">
        <v>377</v>
      </c>
      <c r="C1106" s="104" t="s">
        <v>20</v>
      </c>
      <c r="D1106" s="457" t="s">
        <v>142</v>
      </c>
      <c r="E1106" s="98" t="s">
        <v>2</v>
      </c>
      <c r="F1106" s="346" t="s">
        <v>138</v>
      </c>
      <c r="G1106" s="347" t="s">
        <v>139</v>
      </c>
      <c r="H1106" s="347" t="s">
        <v>140</v>
      </c>
      <c r="I1106" s="348" t="s">
        <v>141</v>
      </c>
    </row>
    <row r="1107" spans="1:9" ht="23.25" customHeight="1">
      <c r="A1107" s="542"/>
      <c r="B1107" s="886"/>
      <c r="C1107" s="114"/>
      <c r="D1107" s="258"/>
      <c r="E1107" s="263"/>
      <c r="F1107" s="171"/>
      <c r="G1107" s="172"/>
      <c r="H1107" s="171"/>
      <c r="I1107" s="173"/>
    </row>
    <row r="1108" spans="1:9" ht="11.25" customHeight="1">
      <c r="A1108" s="543"/>
      <c r="B1108" s="367"/>
      <c r="C1108" s="53"/>
      <c r="D1108" s="99"/>
      <c r="E1108" s="168"/>
      <c r="F1108" s="169"/>
      <c r="G1108" s="170"/>
      <c r="H1108" s="169"/>
      <c r="I1108" s="174"/>
    </row>
    <row r="1109" spans="1:9" ht="11.25" customHeight="1">
      <c r="A1109" s="543"/>
      <c r="B1109" s="367"/>
      <c r="C1109" s="53"/>
      <c r="D1109" s="99"/>
      <c r="E1109" s="168"/>
      <c r="F1109" s="169"/>
      <c r="G1109" s="170"/>
      <c r="H1109" s="169"/>
      <c r="I1109" s="174"/>
    </row>
    <row r="1110" spans="1:9" ht="10.5" customHeight="1">
      <c r="A1110" s="543"/>
      <c r="B1110" s="395"/>
      <c r="C1110" s="53"/>
      <c r="D1110" s="99"/>
      <c r="E1110" s="168"/>
      <c r="F1110" s="169"/>
      <c r="G1110" s="170"/>
      <c r="H1110" s="169"/>
      <c r="I1110" s="174"/>
    </row>
    <row r="1111" spans="1:9" ht="11.25" customHeight="1">
      <c r="A1111" s="543"/>
      <c r="B1111" s="367"/>
      <c r="C1111" s="53"/>
      <c r="D1111" s="99"/>
      <c r="E1111" s="168"/>
      <c r="F1111" s="169"/>
      <c r="G1111" s="169"/>
      <c r="H1111" s="170"/>
      <c r="I1111" s="174"/>
    </row>
    <row r="1112" spans="1:9" ht="11.25" customHeight="1" thickBot="1">
      <c r="A1112" s="544"/>
      <c r="B1112" s="690"/>
      <c r="C1112" s="56"/>
      <c r="D1112" s="251"/>
      <c r="E1112" s="270"/>
      <c r="F1112" s="176"/>
      <c r="G1112" s="175"/>
      <c r="H1112" s="175"/>
      <c r="I1112" s="177"/>
    </row>
    <row r="1113" spans="1:9" ht="11.25" customHeight="1" thickBot="1">
      <c r="B1113" s="691"/>
      <c r="C1113" s="106"/>
      <c r="D1113" s="456"/>
      <c r="E1113" s="107"/>
      <c r="F1113" s="165"/>
      <c r="G1113" s="166"/>
      <c r="H1113" s="166"/>
      <c r="I1113" s="167"/>
    </row>
    <row r="1115" spans="1:9" ht="11.25" customHeight="1" thickBot="1"/>
    <row r="1116" spans="1:9" ht="27.75" customHeight="1" thickBot="1">
      <c r="A1116" s="103" t="s">
        <v>504</v>
      </c>
      <c r="B1116" s="339" t="s">
        <v>389</v>
      </c>
      <c r="C1116" s="104" t="s">
        <v>20</v>
      </c>
      <c r="D1116" s="457" t="s">
        <v>142</v>
      </c>
      <c r="E1116" s="98" t="s">
        <v>2</v>
      </c>
      <c r="F1116" s="37" t="s">
        <v>138</v>
      </c>
      <c r="G1116" s="38" t="s">
        <v>139</v>
      </c>
      <c r="H1116" s="38" t="s">
        <v>140</v>
      </c>
      <c r="I1116" s="39" t="s">
        <v>141</v>
      </c>
    </row>
    <row r="1117" spans="1:9" ht="11.25" customHeight="1">
      <c r="A1117" s="542"/>
      <c r="B1117" s="113"/>
      <c r="C1117" s="114"/>
      <c r="D1117" s="258"/>
      <c r="E1117" s="115"/>
      <c r="F1117" s="108"/>
      <c r="G1117" s="13"/>
      <c r="H1117" s="14"/>
      <c r="I1117" s="15"/>
    </row>
    <row r="1118" spans="1:9" ht="11.25" customHeight="1">
      <c r="A1118" s="543"/>
      <c r="B1118" s="102"/>
      <c r="C1118" s="53"/>
      <c r="D1118" s="99"/>
      <c r="E1118" s="116"/>
      <c r="F1118" s="109"/>
      <c r="G1118" s="19"/>
      <c r="H1118" s="19"/>
      <c r="I1118" s="22"/>
    </row>
    <row r="1119" spans="1:9" ht="11.25" customHeight="1">
      <c r="A1119" s="543"/>
      <c r="B1119" s="102"/>
      <c r="C1119" s="53"/>
      <c r="D1119" s="99"/>
      <c r="E1119" s="116"/>
      <c r="F1119" s="109"/>
      <c r="G1119" s="18"/>
      <c r="H1119" s="19"/>
      <c r="I1119" s="20"/>
    </row>
    <row r="1120" spans="1:9" ht="11.25" customHeight="1">
      <c r="A1120" s="543"/>
      <c r="B1120" s="102"/>
      <c r="C1120" s="53"/>
      <c r="D1120" s="99"/>
      <c r="E1120" s="116"/>
      <c r="F1120" s="109"/>
      <c r="G1120" s="19"/>
      <c r="H1120" s="19"/>
      <c r="I1120" s="22"/>
    </row>
    <row r="1121" spans="1:9" ht="11.25" customHeight="1">
      <c r="A1121" s="543"/>
      <c r="B1121" s="102"/>
      <c r="C1121" s="53"/>
      <c r="D1121" s="99"/>
      <c r="E1121" s="116"/>
      <c r="F1121" s="109"/>
      <c r="G1121" s="18"/>
      <c r="H1121" s="19"/>
      <c r="I1121" s="20"/>
    </row>
    <row r="1122" spans="1:9" ht="11.25" customHeight="1">
      <c r="A1122" s="543"/>
      <c r="B1122" s="102"/>
      <c r="C1122" s="53"/>
      <c r="D1122" s="99"/>
      <c r="E1122" s="116"/>
      <c r="F1122" s="109"/>
      <c r="G1122" s="18"/>
      <c r="H1122" s="19"/>
      <c r="I1122" s="20"/>
    </row>
    <row r="1123" spans="1:9" ht="11.25" customHeight="1">
      <c r="A1123" s="543"/>
      <c r="B1123" s="102"/>
      <c r="C1123" s="53"/>
      <c r="D1123" s="99"/>
      <c r="E1123" s="116"/>
      <c r="F1123" s="109"/>
      <c r="G1123" s="18"/>
      <c r="H1123" s="19"/>
      <c r="I1123" s="20"/>
    </row>
    <row r="1124" spans="1:9" ht="11.25" customHeight="1">
      <c r="A1124" s="543"/>
      <c r="B1124" s="102"/>
      <c r="C1124" s="53"/>
      <c r="D1124" s="99"/>
      <c r="E1124" s="116"/>
      <c r="F1124" s="109"/>
      <c r="G1124" s="19"/>
      <c r="H1124" s="19"/>
      <c r="I1124" s="22"/>
    </row>
    <row r="1125" spans="1:9" ht="12" customHeight="1">
      <c r="A1125" s="543"/>
      <c r="B1125" s="102"/>
      <c r="C1125" s="53"/>
      <c r="D1125" s="99"/>
      <c r="E1125" s="116"/>
      <c r="F1125" s="109"/>
      <c r="G1125" s="19"/>
      <c r="H1125" s="19"/>
      <c r="I1125" s="22"/>
    </row>
    <row r="1126" spans="1:9" ht="12.75" customHeight="1">
      <c r="A1126" s="543"/>
      <c r="B1126" s="102"/>
      <c r="C1126" s="53"/>
      <c r="D1126" s="99"/>
      <c r="E1126" s="116"/>
      <c r="F1126" s="109"/>
      <c r="G1126" s="19"/>
      <c r="H1126" s="19"/>
      <c r="I1126" s="22"/>
    </row>
    <row r="1127" spans="1:9" ht="11.25" customHeight="1">
      <c r="A1127" s="543"/>
      <c r="B1127" s="102"/>
      <c r="C1127" s="53"/>
      <c r="D1127" s="99"/>
      <c r="E1127" s="116"/>
      <c r="F1127" s="109"/>
      <c r="G1127" s="19"/>
      <c r="H1127" s="19"/>
      <c r="I1127" s="22"/>
    </row>
    <row r="1128" spans="1:9">
      <c r="A1128" s="543"/>
      <c r="B1128" s="102"/>
      <c r="C1128" s="53"/>
      <c r="D1128" s="99"/>
      <c r="E1128" s="116"/>
      <c r="F1128" s="109"/>
      <c r="G1128" s="18"/>
      <c r="H1128" s="19"/>
      <c r="I1128" s="20"/>
    </row>
    <row r="1129" spans="1:9" ht="11.25" customHeight="1">
      <c r="A1129" s="543"/>
      <c r="B1129" s="102"/>
      <c r="C1129" s="53"/>
      <c r="D1129" s="99"/>
      <c r="E1129" s="116"/>
      <c r="F1129" s="109"/>
      <c r="G1129" s="19"/>
      <c r="H1129" s="19"/>
      <c r="I1129" s="22"/>
    </row>
    <row r="1130" spans="1:9" ht="11.25" customHeight="1">
      <c r="A1130" s="543"/>
      <c r="B1130" s="102"/>
      <c r="C1130" s="53"/>
      <c r="D1130" s="99"/>
      <c r="E1130" s="116"/>
      <c r="F1130" s="109"/>
      <c r="G1130" s="19"/>
      <c r="H1130" s="19"/>
      <c r="I1130" s="22"/>
    </row>
    <row r="1131" spans="1:9" ht="11.25" customHeight="1">
      <c r="A1131" s="543"/>
      <c r="B1131" s="102"/>
      <c r="C1131" s="53"/>
      <c r="D1131" s="99"/>
      <c r="E1131" s="116"/>
      <c r="F1131" s="109"/>
      <c r="G1131" s="19"/>
      <c r="H1131" s="18"/>
      <c r="I1131" s="20"/>
    </row>
    <row r="1132" spans="1:9" ht="11.25" customHeight="1" thickBot="1">
      <c r="A1132" s="544"/>
      <c r="B1132" s="117"/>
      <c r="C1132" s="56"/>
      <c r="D1132" s="251"/>
      <c r="E1132" s="118"/>
      <c r="F1132" s="120"/>
      <c r="G1132" s="24"/>
      <c r="H1132" s="24"/>
      <c r="I1132" s="25"/>
    </row>
    <row r="1133" spans="1:9" ht="11.25" customHeight="1" thickBot="1">
      <c r="B1133" s="105"/>
      <c r="C1133" s="106"/>
      <c r="D1133" s="456"/>
      <c r="E1133" s="107"/>
      <c r="F1133" s="29"/>
      <c r="G1133" s="30"/>
      <c r="H1133" s="30"/>
      <c r="I1133" s="31"/>
    </row>
    <row r="1134" spans="1:9" ht="12" customHeight="1"/>
    <row r="1135" spans="1:9" ht="12.75" customHeight="1" thickBot="1"/>
    <row r="1136" spans="1:9" ht="26.25" customHeight="1" thickBot="1">
      <c r="A1136" s="103" t="s">
        <v>505</v>
      </c>
      <c r="B1136" s="339" t="s">
        <v>764</v>
      </c>
      <c r="C1136" s="104" t="s">
        <v>20</v>
      </c>
      <c r="D1136" s="457" t="s">
        <v>142</v>
      </c>
      <c r="E1136" s="98" t="s">
        <v>2</v>
      </c>
      <c r="F1136" s="37" t="s">
        <v>138</v>
      </c>
      <c r="G1136" s="38" t="s">
        <v>139</v>
      </c>
      <c r="H1136" s="38" t="s">
        <v>140</v>
      </c>
      <c r="I1136" s="39" t="s">
        <v>141</v>
      </c>
    </row>
    <row r="1137" spans="1:9">
      <c r="A1137" s="542"/>
      <c r="B1137" s="132"/>
      <c r="C1137" s="114"/>
      <c r="D1137" s="258"/>
      <c r="E1137" s="115"/>
      <c r="F1137" s="108"/>
      <c r="G1137" s="13"/>
      <c r="H1137" s="14"/>
      <c r="I1137" s="15"/>
    </row>
    <row r="1138" spans="1:9" ht="11.25" customHeight="1">
      <c r="A1138" s="543"/>
      <c r="B1138" s="102"/>
      <c r="C1138" s="53"/>
      <c r="D1138" s="99"/>
      <c r="E1138" s="116"/>
      <c r="F1138" s="109"/>
      <c r="G1138" s="18"/>
      <c r="H1138" s="19"/>
      <c r="I1138" s="20"/>
    </row>
    <row r="1139" spans="1:9" ht="11.25" customHeight="1">
      <c r="A1139" s="543"/>
      <c r="B1139" s="102"/>
      <c r="C1139" s="53"/>
      <c r="D1139" s="99"/>
      <c r="E1139" s="116"/>
      <c r="F1139" s="109"/>
      <c r="G1139" s="19"/>
      <c r="H1139" s="19"/>
      <c r="I1139" s="22"/>
    </row>
    <row r="1140" spans="1:9" ht="11.25" customHeight="1">
      <c r="A1140" s="543"/>
      <c r="B1140" s="102"/>
      <c r="C1140" s="53"/>
      <c r="D1140" s="99"/>
      <c r="E1140" s="116"/>
      <c r="F1140" s="109"/>
      <c r="G1140" s="19"/>
      <c r="H1140" s="18"/>
      <c r="I1140" s="20"/>
    </row>
    <row r="1141" spans="1:9" ht="12" customHeight="1" thickBot="1">
      <c r="A1141" s="544"/>
      <c r="B1141" s="117"/>
      <c r="C1141" s="56"/>
      <c r="D1141" s="251"/>
      <c r="E1141" s="118"/>
      <c r="F1141" s="120"/>
      <c r="G1141" s="24"/>
      <c r="H1141" s="24"/>
      <c r="I1141" s="25"/>
    </row>
    <row r="1142" spans="1:9" ht="11.25" customHeight="1" thickBot="1">
      <c r="B1142" s="105"/>
      <c r="C1142" s="106"/>
      <c r="D1142" s="456"/>
      <c r="E1142" s="107"/>
      <c r="F1142" s="29"/>
      <c r="G1142" s="30"/>
      <c r="H1142" s="30"/>
      <c r="I1142" s="31"/>
    </row>
    <row r="1144" spans="1:9" ht="12" thickBot="1"/>
    <row r="1145" spans="1:9" ht="11.25" customHeight="1" thickBot="1">
      <c r="A1145" s="103" t="s">
        <v>506</v>
      </c>
      <c r="B1145" s="545" t="s">
        <v>71</v>
      </c>
      <c r="C1145" s="104" t="s">
        <v>20</v>
      </c>
      <c r="D1145" s="457" t="s">
        <v>142</v>
      </c>
      <c r="E1145" s="98" t="s">
        <v>2</v>
      </c>
      <c r="F1145" s="37" t="s">
        <v>138</v>
      </c>
      <c r="G1145" s="38" t="s">
        <v>139</v>
      </c>
      <c r="H1145" s="38" t="s">
        <v>140</v>
      </c>
      <c r="I1145" s="39" t="s">
        <v>141</v>
      </c>
    </row>
    <row r="1146" spans="1:9" ht="11.25" customHeight="1">
      <c r="A1146" s="542"/>
      <c r="B1146" s="653"/>
      <c r="C1146" s="114"/>
      <c r="D1146" s="258"/>
      <c r="E1146" s="115"/>
      <c r="F1146" s="108"/>
      <c r="G1146" s="14"/>
      <c r="H1146" s="14"/>
      <c r="I1146" s="45"/>
    </row>
    <row r="1147" spans="1:9" ht="11.25" customHeight="1">
      <c r="A1147" s="543"/>
      <c r="B1147" s="367"/>
      <c r="C1147" s="53"/>
      <c r="D1147" s="99"/>
      <c r="E1147" s="116"/>
      <c r="F1147" s="109"/>
      <c r="G1147" s="19"/>
      <c r="H1147" s="18"/>
      <c r="I1147" s="20"/>
    </row>
    <row r="1148" spans="1:9" ht="11.25" customHeight="1" thickBot="1">
      <c r="A1148" s="544"/>
      <c r="B1148" s="690"/>
      <c r="C1148" s="56"/>
      <c r="D1148" s="251"/>
      <c r="E1148" s="118"/>
      <c r="F1148" s="120"/>
      <c r="G1148" s="24"/>
      <c r="H1148" s="24"/>
      <c r="I1148" s="25"/>
    </row>
    <row r="1149" spans="1:9" ht="12" customHeight="1" thickBot="1">
      <c r="B1149" s="691"/>
      <c r="C1149" s="106"/>
      <c r="D1149" s="456"/>
      <c r="E1149" s="107"/>
      <c r="F1149" s="29"/>
      <c r="G1149" s="30"/>
      <c r="H1149" s="30"/>
      <c r="I1149" s="31"/>
    </row>
    <row r="1150" spans="1:9" ht="12.75" customHeight="1"/>
    <row r="1151" spans="1:9" ht="11.25" customHeight="1" thickBot="1"/>
    <row r="1152" spans="1:9" ht="41.25" thickBot="1">
      <c r="A1152" s="103" t="s">
        <v>507</v>
      </c>
      <c r="B1152" s="921" t="s">
        <v>378</v>
      </c>
      <c r="C1152" s="104" t="s">
        <v>20</v>
      </c>
      <c r="D1152" s="457" t="s">
        <v>142</v>
      </c>
      <c r="E1152" s="98" t="s">
        <v>2</v>
      </c>
      <c r="F1152" s="37" t="s">
        <v>138</v>
      </c>
      <c r="G1152" s="38" t="s">
        <v>139</v>
      </c>
      <c r="H1152" s="38" t="s">
        <v>140</v>
      </c>
      <c r="I1152" s="39" t="s">
        <v>141</v>
      </c>
    </row>
    <row r="1153" spans="1:9" ht="11.25" customHeight="1">
      <c r="A1153" s="542"/>
      <c r="B1153" s="886"/>
      <c r="C1153" s="114"/>
      <c r="D1153" s="258"/>
      <c r="E1153" s="115"/>
      <c r="F1153" s="108"/>
      <c r="G1153" s="13"/>
      <c r="H1153" s="14"/>
      <c r="I1153" s="15"/>
    </row>
    <row r="1154" spans="1:9" ht="11.25" customHeight="1">
      <c r="A1154" s="543"/>
      <c r="B1154" s="367"/>
      <c r="C1154" s="53"/>
      <c r="D1154" s="99"/>
      <c r="E1154" s="116"/>
      <c r="F1154" s="109"/>
      <c r="G1154" s="19"/>
      <c r="H1154" s="18"/>
      <c r="I1154" s="20"/>
    </row>
    <row r="1155" spans="1:9" ht="11.25" customHeight="1">
      <c r="A1155" s="543"/>
      <c r="B1155" s="367"/>
      <c r="C1155" s="53"/>
      <c r="D1155" s="99"/>
      <c r="E1155" s="116"/>
      <c r="F1155" s="110"/>
      <c r="G1155" s="19"/>
      <c r="H1155" s="19"/>
      <c r="I1155" s="20"/>
    </row>
    <row r="1156" spans="1:9" ht="12" customHeight="1" thickBot="1">
      <c r="A1156" s="544"/>
      <c r="B1156" s="690"/>
      <c r="C1156" s="56"/>
      <c r="D1156" s="251"/>
      <c r="E1156" s="118"/>
      <c r="F1156" s="111"/>
      <c r="G1156" s="24"/>
      <c r="H1156" s="24"/>
      <c r="I1156" s="34"/>
    </row>
    <row r="1157" spans="1:9" ht="12.75" customHeight="1" thickBot="1">
      <c r="B1157" s="691"/>
      <c r="C1157" s="106"/>
      <c r="D1157" s="456"/>
      <c r="E1157" s="107"/>
      <c r="F1157" s="29"/>
      <c r="G1157" s="30"/>
      <c r="H1157" s="30"/>
      <c r="I1157" s="31"/>
    </row>
    <row r="1159" spans="1:9" ht="11.25" customHeight="1" thickBot="1"/>
    <row r="1160" spans="1:9" ht="11.25" customHeight="1" thickBot="1">
      <c r="A1160" s="103" t="s">
        <v>508</v>
      </c>
      <c r="B1160" s="545" t="s">
        <v>13</v>
      </c>
      <c r="C1160" s="104" t="s">
        <v>20</v>
      </c>
      <c r="D1160" s="457" t="s">
        <v>142</v>
      </c>
      <c r="E1160" s="98" t="s">
        <v>2</v>
      </c>
      <c r="F1160" s="37" t="s">
        <v>138</v>
      </c>
      <c r="G1160" s="38" t="s">
        <v>139</v>
      </c>
      <c r="H1160" s="38" t="s">
        <v>140</v>
      </c>
      <c r="I1160" s="39" t="s">
        <v>141</v>
      </c>
    </row>
    <row r="1161" spans="1:9" ht="11.25" customHeight="1">
      <c r="A1161" s="542"/>
      <c r="B1161" s="653"/>
      <c r="C1161" s="114"/>
      <c r="D1161" s="258"/>
      <c r="E1161" s="115"/>
      <c r="F1161" s="108"/>
      <c r="G1161" s="13"/>
      <c r="H1161" s="14"/>
      <c r="I1161" s="15"/>
    </row>
    <row r="1162" spans="1:9" ht="11.25" customHeight="1">
      <c r="A1162" s="543"/>
      <c r="B1162" s="367"/>
      <c r="C1162" s="53"/>
      <c r="D1162" s="99"/>
      <c r="E1162" s="116"/>
      <c r="F1162" s="109"/>
      <c r="G1162" s="19"/>
      <c r="H1162" s="18"/>
      <c r="I1162" s="20"/>
    </row>
    <row r="1163" spans="1:9" ht="11.25" customHeight="1" thickBot="1">
      <c r="A1163" s="544"/>
      <c r="B1163" s="117"/>
      <c r="C1163" s="56"/>
      <c r="D1163" s="251"/>
      <c r="E1163" s="118"/>
      <c r="F1163" s="120"/>
      <c r="G1163" s="24"/>
      <c r="H1163" s="24"/>
      <c r="I1163" s="25"/>
    </row>
    <row r="1164" spans="1:9" ht="11.25" customHeight="1" thickBot="1">
      <c r="B1164" s="105"/>
      <c r="C1164" s="106"/>
      <c r="D1164" s="456"/>
      <c r="E1164" s="107"/>
      <c r="F1164" s="29"/>
      <c r="G1164" s="30"/>
      <c r="H1164" s="30"/>
      <c r="I1164" s="31"/>
    </row>
    <row r="1165" spans="1:9" ht="11.25" customHeight="1" thickBot="1"/>
    <row r="1166" spans="1:9" ht="11.25" customHeight="1" thickBot="1">
      <c r="A1166" s="103" t="s">
        <v>509</v>
      </c>
      <c r="B1166" s="545" t="s">
        <v>216</v>
      </c>
      <c r="C1166" s="104" t="s">
        <v>20</v>
      </c>
      <c r="D1166" s="457" t="s">
        <v>142</v>
      </c>
      <c r="E1166" s="98" t="s">
        <v>2</v>
      </c>
      <c r="F1166" s="37" t="s">
        <v>138</v>
      </c>
      <c r="G1166" s="38" t="s">
        <v>139</v>
      </c>
      <c r="H1166" s="38" t="s">
        <v>140</v>
      </c>
      <c r="I1166" s="39" t="s">
        <v>141</v>
      </c>
    </row>
    <row r="1167" spans="1:9" ht="11.25" customHeight="1">
      <c r="A1167" s="542"/>
      <c r="B1167" s="563"/>
      <c r="C1167" s="114"/>
      <c r="D1167" s="258"/>
      <c r="E1167" s="115"/>
      <c r="F1167" s="108"/>
      <c r="G1167" s="13"/>
      <c r="H1167" s="14"/>
      <c r="I1167" s="15"/>
    </row>
    <row r="1168" spans="1:9" ht="11.25" customHeight="1">
      <c r="A1168" s="543"/>
      <c r="B1168" s="367"/>
      <c r="C1168" s="53"/>
      <c r="D1168" s="99"/>
      <c r="E1168" s="116"/>
      <c r="F1168" s="109"/>
      <c r="G1168" s="19"/>
      <c r="H1168" s="18"/>
      <c r="I1168" s="20"/>
    </row>
    <row r="1169" spans="1:9" ht="11.25" customHeight="1" thickBot="1">
      <c r="A1169" s="544"/>
      <c r="B1169" s="117"/>
      <c r="C1169" s="56"/>
      <c r="D1169" s="251"/>
      <c r="E1169" s="118"/>
      <c r="F1169" s="120"/>
      <c r="G1169" s="24"/>
      <c r="H1169" s="24"/>
      <c r="I1169" s="25"/>
    </row>
    <row r="1170" spans="1:9" ht="11.25" customHeight="1" thickBot="1">
      <c r="B1170" s="105"/>
      <c r="C1170" s="106"/>
      <c r="D1170" s="456"/>
      <c r="E1170" s="107"/>
      <c r="F1170" s="29"/>
      <c r="G1170" s="30"/>
      <c r="H1170" s="30"/>
      <c r="I1170" s="31"/>
    </row>
    <row r="1171" spans="1:9" ht="11.25" customHeight="1" thickBot="1">
      <c r="E1171" s="4">
        <f>1560000-E1170</f>
        <v>1560000</v>
      </c>
    </row>
    <row r="1172" spans="1:9" ht="11.25" customHeight="1" thickBot="1">
      <c r="A1172" s="103" t="s">
        <v>510</v>
      </c>
      <c r="B1172" s="545" t="s">
        <v>217</v>
      </c>
      <c r="C1172" s="104" t="s">
        <v>20</v>
      </c>
      <c r="D1172" s="457" t="s">
        <v>142</v>
      </c>
      <c r="E1172" s="98" t="s">
        <v>2</v>
      </c>
      <c r="F1172" s="37" t="s">
        <v>138</v>
      </c>
      <c r="G1172" s="38" t="s">
        <v>139</v>
      </c>
      <c r="H1172" s="38" t="s">
        <v>140</v>
      </c>
      <c r="I1172" s="39" t="s">
        <v>141</v>
      </c>
    </row>
    <row r="1173" spans="1:9" ht="11.25" customHeight="1">
      <c r="A1173" s="542"/>
      <c r="B1173" s="653"/>
      <c r="C1173" s="114"/>
      <c r="D1173" s="258"/>
      <c r="E1173" s="115"/>
      <c r="F1173" s="108"/>
      <c r="G1173" s="13"/>
      <c r="H1173" s="14"/>
      <c r="I1173" s="15"/>
    </row>
    <row r="1174" spans="1:9" ht="11.25" customHeight="1">
      <c r="A1174" s="543"/>
      <c r="B1174" s="367"/>
      <c r="C1174" s="53"/>
      <c r="D1174" s="99"/>
      <c r="E1174" s="116"/>
      <c r="F1174" s="109"/>
      <c r="G1174" s="19"/>
      <c r="H1174" s="18"/>
      <c r="I1174" s="20"/>
    </row>
    <row r="1175" spans="1:9" ht="11.25" customHeight="1" thickBot="1">
      <c r="A1175" s="544"/>
      <c r="B1175" s="117"/>
      <c r="C1175" s="56"/>
      <c r="D1175" s="251"/>
      <c r="E1175" s="118"/>
      <c r="F1175" s="120"/>
      <c r="G1175" s="24"/>
      <c r="H1175" s="24"/>
      <c r="I1175" s="25"/>
    </row>
    <row r="1176" spans="1:9" ht="11.25" customHeight="1" thickBot="1">
      <c r="B1176" s="105"/>
      <c r="C1176" s="106"/>
      <c r="D1176" s="456"/>
      <c r="E1176" s="107"/>
      <c r="F1176" s="29"/>
      <c r="G1176" s="30"/>
      <c r="H1176" s="30"/>
      <c r="I1176" s="31"/>
    </row>
    <row r="1177" spans="1:9" ht="11.25" customHeight="1" thickBot="1">
      <c r="B1177" s="59"/>
      <c r="C1177" s="60"/>
      <c r="D1177" s="459"/>
      <c r="E1177" s="58"/>
      <c r="F1177" s="918"/>
      <c r="G1177" s="917"/>
      <c r="H1177" s="703"/>
      <c r="I1177" s="704"/>
    </row>
    <row r="1178" spans="1:9" ht="25.5" customHeight="1" thickBot="1">
      <c r="A1178" s="103" t="s">
        <v>511</v>
      </c>
      <c r="B1178" s="1079" t="s">
        <v>790</v>
      </c>
      <c r="C1178" s="104" t="s">
        <v>20</v>
      </c>
      <c r="D1178" s="457" t="s">
        <v>142</v>
      </c>
      <c r="E1178" s="98" t="s">
        <v>2</v>
      </c>
      <c r="F1178" s="37" t="s">
        <v>138</v>
      </c>
      <c r="G1178" s="38" t="s">
        <v>139</v>
      </c>
      <c r="H1178" s="38" t="s">
        <v>140</v>
      </c>
      <c r="I1178" s="39" t="s">
        <v>141</v>
      </c>
    </row>
    <row r="1179" spans="1:9" ht="11.25" customHeight="1">
      <c r="A1179" s="542"/>
      <c r="B1179" s="942"/>
      <c r="C1179" s="114"/>
      <c r="D1179" s="258"/>
      <c r="E1179" s="115"/>
      <c r="F1179" s="108"/>
      <c r="G1179" s="14"/>
      <c r="H1179" s="14"/>
      <c r="I1179" s="45"/>
    </row>
    <row r="1180" spans="1:9" ht="12" customHeight="1">
      <c r="A1180" s="543"/>
      <c r="B1180" s="367"/>
      <c r="C1180" s="53"/>
      <c r="D1180" s="99"/>
      <c r="E1180" s="116"/>
      <c r="F1180" s="109"/>
      <c r="G1180" s="18"/>
      <c r="H1180" s="19"/>
      <c r="I1180" s="20"/>
    </row>
    <row r="1181" spans="1:9" ht="12.75" customHeight="1">
      <c r="A1181" s="543"/>
      <c r="B1181" s="367"/>
      <c r="C1181" s="53"/>
      <c r="D1181" s="99"/>
      <c r="E1181" s="116"/>
      <c r="F1181" s="109"/>
      <c r="G1181" s="19"/>
      <c r="H1181" s="19"/>
      <c r="I1181" s="22"/>
    </row>
    <row r="1182" spans="1:9" ht="11.25" customHeight="1">
      <c r="A1182" s="543"/>
      <c r="B1182" s="367"/>
      <c r="C1182" s="53"/>
      <c r="D1182" s="99"/>
      <c r="E1182" s="116"/>
      <c r="F1182" s="109"/>
      <c r="G1182" s="18"/>
      <c r="H1182" s="19"/>
      <c r="I1182" s="20"/>
    </row>
    <row r="1183" spans="1:9" ht="11.25" customHeight="1">
      <c r="A1183" s="543"/>
      <c r="B1183" s="367"/>
      <c r="C1183" s="53"/>
      <c r="D1183" s="99"/>
      <c r="E1183" s="116"/>
      <c r="F1183" s="109"/>
      <c r="G1183" s="19"/>
      <c r="H1183" s="19"/>
      <c r="I1183" s="22"/>
    </row>
    <row r="1184" spans="1:9" ht="11.25" customHeight="1">
      <c r="A1184" s="543"/>
      <c r="B1184" s="376"/>
      <c r="C1184" s="53"/>
      <c r="D1184" s="99"/>
      <c r="E1184" s="116"/>
      <c r="F1184" s="109"/>
      <c r="G1184" s="19"/>
      <c r="H1184" s="19"/>
      <c r="I1184" s="22"/>
    </row>
    <row r="1185" spans="1:9" ht="11.25" customHeight="1">
      <c r="A1185" s="543"/>
      <c r="B1185" s="163"/>
      <c r="C1185" s="53"/>
      <c r="D1185" s="99"/>
      <c r="E1185" s="116"/>
      <c r="F1185" s="109"/>
      <c r="G1185" s="18"/>
      <c r="H1185" s="19"/>
      <c r="I1185" s="20"/>
    </row>
    <row r="1186" spans="1:9" ht="11.25" customHeight="1">
      <c r="A1186" s="543"/>
      <c r="B1186" s="367"/>
      <c r="C1186" s="53"/>
      <c r="D1186" s="99"/>
      <c r="E1186" s="116"/>
      <c r="F1186" s="109"/>
      <c r="G1186" s="19"/>
      <c r="H1186" s="18"/>
      <c r="I1186" s="20"/>
    </row>
    <row r="1187" spans="1:9" ht="11.25" customHeight="1" thickBot="1">
      <c r="A1187" s="544"/>
      <c r="B1187" s="690"/>
      <c r="C1187" s="56"/>
      <c r="D1187" s="251"/>
      <c r="E1187" s="118"/>
      <c r="F1187" s="120"/>
      <c r="G1187" s="24"/>
      <c r="H1187" s="24"/>
      <c r="I1187" s="25"/>
    </row>
    <row r="1188" spans="1:9" ht="11.25" customHeight="1" thickBot="1">
      <c r="B1188" s="691"/>
      <c r="C1188" s="106"/>
      <c r="D1188" s="456"/>
      <c r="E1188" s="107"/>
      <c r="F1188" s="29"/>
      <c r="G1188" s="30"/>
      <c r="H1188" s="30"/>
      <c r="I1188" s="31"/>
    </row>
    <row r="1190" spans="1:9" ht="11.25" customHeight="1" thickBot="1"/>
    <row r="1191" spans="1:9" ht="26.25" customHeight="1" thickBot="1">
      <c r="A1191" s="103" t="s">
        <v>512</v>
      </c>
      <c r="B1191" s="921" t="s">
        <v>789</v>
      </c>
      <c r="C1191" s="104" t="s">
        <v>20</v>
      </c>
      <c r="D1191" s="457" t="s">
        <v>142</v>
      </c>
      <c r="E1191" s="98" t="s">
        <v>2</v>
      </c>
      <c r="F1191" s="37" t="s">
        <v>138</v>
      </c>
      <c r="G1191" s="38" t="s">
        <v>139</v>
      </c>
      <c r="H1191" s="38" t="s">
        <v>140</v>
      </c>
      <c r="I1191" s="39" t="s">
        <v>141</v>
      </c>
    </row>
    <row r="1192" spans="1:9" ht="28.5" customHeight="1">
      <c r="A1192" s="542"/>
      <c r="B1192" s="1034"/>
      <c r="C1192" s="114"/>
      <c r="D1192" s="258"/>
      <c r="E1192" s="115"/>
      <c r="F1192" s="108"/>
      <c r="G1192" s="14"/>
      <c r="H1192" s="14"/>
      <c r="I1192" s="45"/>
    </row>
    <row r="1193" spans="1:9" ht="12" customHeight="1">
      <c r="A1193" s="787"/>
      <c r="B1193" s="895"/>
      <c r="C1193" s="782"/>
      <c r="D1193" s="783"/>
      <c r="E1193" s="799"/>
      <c r="F1193" s="109"/>
      <c r="G1193" s="18"/>
      <c r="H1193" s="19"/>
      <c r="I1193" s="20"/>
    </row>
    <row r="1194" spans="1:9" ht="12.75" customHeight="1">
      <c r="A1194" s="787"/>
      <c r="B1194" s="781"/>
      <c r="C1194" s="782"/>
      <c r="D1194" s="783"/>
      <c r="E1194" s="799"/>
      <c r="F1194" s="109"/>
      <c r="G1194" s="19"/>
      <c r="H1194" s="19"/>
      <c r="I1194" s="22"/>
    </row>
    <row r="1195" spans="1:9" ht="11.25" customHeight="1">
      <c r="A1195" s="787"/>
      <c r="B1195" s="781"/>
      <c r="C1195" s="782"/>
      <c r="D1195" s="783"/>
      <c r="E1195" s="799"/>
      <c r="F1195" s="109"/>
      <c r="G1195" s="18"/>
      <c r="H1195" s="19"/>
      <c r="I1195" s="20"/>
    </row>
    <row r="1196" spans="1:9" ht="11.25" customHeight="1">
      <c r="A1196" s="787"/>
      <c r="B1196" s="367"/>
      <c r="C1196" s="782"/>
      <c r="D1196" s="783"/>
      <c r="E1196" s="799"/>
      <c r="F1196" s="109"/>
      <c r="G1196" s="19"/>
      <c r="H1196" s="19"/>
      <c r="I1196" s="22"/>
    </row>
    <row r="1197" spans="1:9" ht="11.25" customHeight="1">
      <c r="A1197" s="787"/>
      <c r="B1197" s="376"/>
      <c r="C1197" s="782"/>
      <c r="D1197" s="783"/>
      <c r="E1197" s="799"/>
      <c r="F1197" s="109"/>
      <c r="G1197" s="19"/>
      <c r="H1197" s="19"/>
      <c r="I1197" s="22"/>
    </row>
    <row r="1198" spans="1:9" ht="11.25" customHeight="1">
      <c r="A1198" s="787"/>
      <c r="B1198" s="49"/>
      <c r="C1198" s="782"/>
      <c r="D1198" s="783"/>
      <c r="E1198" s="799"/>
      <c r="F1198" s="109"/>
      <c r="G1198" s="18"/>
      <c r="H1198" s="19"/>
      <c r="I1198" s="20"/>
    </row>
    <row r="1199" spans="1:9" ht="11.25" customHeight="1">
      <c r="A1199" s="787"/>
      <c r="B1199" s="781"/>
      <c r="C1199" s="782"/>
      <c r="D1199" s="783"/>
      <c r="E1199" s="799"/>
      <c r="F1199" s="109"/>
      <c r="G1199" s="19"/>
      <c r="H1199" s="18"/>
      <c r="I1199" s="20"/>
    </row>
    <row r="1200" spans="1:9" ht="11.25" customHeight="1" thickBot="1">
      <c r="A1200" s="904"/>
      <c r="B1200" s="736"/>
      <c r="C1200" s="723"/>
      <c r="D1200" s="724"/>
      <c r="E1200" s="725"/>
      <c r="F1200" s="120"/>
      <c r="G1200" s="24"/>
      <c r="H1200" s="24"/>
      <c r="I1200" s="25"/>
    </row>
    <row r="1201" spans="1:11" ht="11.25" customHeight="1" thickBot="1">
      <c r="B1201" s="105"/>
      <c r="C1201" s="106"/>
      <c r="D1201" s="456"/>
      <c r="E1201" s="107"/>
      <c r="F1201" s="29"/>
      <c r="G1201" s="30"/>
      <c r="H1201" s="30"/>
      <c r="I1201" s="31"/>
    </row>
    <row r="1202" spans="1:11" ht="11.25" customHeight="1" thickBot="1"/>
    <row r="1203" spans="1:11" ht="54.75" customHeight="1" thickBot="1">
      <c r="A1203" s="103" t="s">
        <v>513</v>
      </c>
      <c r="B1203" s="339" t="s">
        <v>832</v>
      </c>
      <c r="C1203" s="104" t="s">
        <v>20</v>
      </c>
      <c r="D1203" s="457" t="s">
        <v>142</v>
      </c>
      <c r="E1203" s="98" t="s">
        <v>2</v>
      </c>
      <c r="F1203" s="37" t="s">
        <v>138</v>
      </c>
      <c r="G1203" s="38" t="s">
        <v>139</v>
      </c>
      <c r="H1203" s="38" t="s">
        <v>140</v>
      </c>
      <c r="I1203" s="39" t="s">
        <v>141</v>
      </c>
    </row>
    <row r="1204" spans="1:11" ht="11.25" customHeight="1" thickBot="1">
      <c r="A1204" s="1084"/>
      <c r="B1204" s="906"/>
      <c r="C1204" s="127"/>
      <c r="D1204" s="907"/>
      <c r="E1204" s="128"/>
      <c r="F1204" s="120"/>
      <c r="G1204" s="24"/>
      <c r="H1204" s="24"/>
      <c r="I1204" s="25"/>
    </row>
    <row r="1205" spans="1:11" ht="12" customHeight="1" thickBot="1">
      <c r="B1205" s="105"/>
      <c r="C1205" s="106"/>
      <c r="D1205" s="456"/>
      <c r="E1205" s="107"/>
      <c r="F1205" s="29"/>
      <c r="G1205" s="30"/>
      <c r="H1205" s="30"/>
      <c r="I1205" s="31"/>
    </row>
    <row r="1206" spans="1:11" ht="12" customHeight="1" thickBot="1">
      <c r="B1206" s="377"/>
      <c r="C1206" s="378"/>
      <c r="D1206" s="470"/>
      <c r="E1206" s="384"/>
      <c r="F1206" s="702"/>
      <c r="G1206" s="703"/>
      <c r="H1206" s="703"/>
      <c r="I1206" s="704"/>
    </row>
    <row r="1207" spans="1:11" ht="11.25" customHeight="1" thickBot="1">
      <c r="A1207" s="103" t="s">
        <v>514</v>
      </c>
      <c r="B1207" s="119" t="s">
        <v>791</v>
      </c>
      <c r="C1207" s="104" t="s">
        <v>20</v>
      </c>
      <c r="D1207" s="457" t="s">
        <v>142</v>
      </c>
      <c r="E1207" s="98" t="s">
        <v>2</v>
      </c>
      <c r="F1207" s="37" t="s">
        <v>138</v>
      </c>
      <c r="G1207" s="38" t="s">
        <v>139</v>
      </c>
      <c r="H1207" s="38" t="s">
        <v>140</v>
      </c>
      <c r="I1207" s="39" t="s">
        <v>141</v>
      </c>
    </row>
    <row r="1208" spans="1:11" ht="11.25" customHeight="1">
      <c r="A1208" s="504"/>
      <c r="B1208" s="425"/>
      <c r="C1208" s="388"/>
      <c r="D1208" s="485"/>
      <c r="E1208" s="632"/>
      <c r="F1208" s="108"/>
      <c r="G1208" s="13"/>
      <c r="H1208" s="14"/>
      <c r="I1208" s="15"/>
    </row>
    <row r="1209" spans="1:11" ht="11.25" customHeight="1">
      <c r="A1209" s="505"/>
      <c r="B1209" s="426"/>
      <c r="C1209" s="155"/>
      <c r="D1209" s="161"/>
      <c r="E1209" s="633"/>
      <c r="F1209" s="109"/>
      <c r="G1209" s="18"/>
      <c r="H1209" s="19"/>
      <c r="I1209" s="20"/>
    </row>
    <row r="1210" spans="1:11" ht="11.25" customHeight="1">
      <c r="A1210" s="505"/>
      <c r="B1210" s="426"/>
      <c r="C1210" s="96"/>
      <c r="D1210" s="161"/>
      <c r="E1210" s="97"/>
      <c r="F1210" s="109"/>
      <c r="G1210" s="19"/>
      <c r="H1210" s="18"/>
      <c r="I1210" s="20"/>
    </row>
    <row r="1211" spans="1:11" ht="11.25" customHeight="1" thickBot="1">
      <c r="A1211" s="506"/>
      <c r="B1211" s="427"/>
      <c r="C1211" s="389"/>
      <c r="D1211" s="492"/>
      <c r="E1211" s="159"/>
      <c r="F1211" s="120"/>
      <c r="G1211" s="24"/>
      <c r="H1211" s="24"/>
      <c r="I1211" s="25"/>
    </row>
    <row r="1212" spans="1:11" ht="12" customHeight="1" thickBot="1">
      <c r="B1212" s="105"/>
      <c r="C1212" s="106"/>
      <c r="D1212" s="456"/>
      <c r="E1212" s="107"/>
      <c r="F1212" s="29"/>
      <c r="G1212" s="30"/>
      <c r="H1212" s="30"/>
      <c r="I1212" s="31"/>
    </row>
    <row r="1213" spans="1:11" ht="12.75" customHeight="1"/>
    <row r="1214" spans="1:11" ht="12" customHeight="1">
      <c r="A1214" s="1591" t="s">
        <v>219</v>
      </c>
      <c r="B1214" s="1591"/>
      <c r="C1214" s="1591"/>
      <c r="D1214" s="1591"/>
      <c r="E1214" s="1591"/>
      <c r="F1214" s="1591"/>
      <c r="G1214" s="1591"/>
      <c r="H1214" s="1591"/>
      <c r="I1214" s="1591"/>
    </row>
    <row r="1216" spans="1:11" ht="27.75" customHeight="1">
      <c r="A1216" s="887"/>
      <c r="B1216" s="888" t="s">
        <v>333</v>
      </c>
      <c r="C1216" s="889"/>
      <c r="D1216" s="890"/>
      <c r="E1216" s="891"/>
      <c r="F1216" s="892"/>
      <c r="G1216" s="893"/>
      <c r="H1216" s="893"/>
      <c r="I1216" s="893"/>
      <c r="J1216" s="1115"/>
      <c r="K1216" s="153"/>
    </row>
    <row r="1217" spans="1:11" ht="12" thickBot="1"/>
    <row r="1218" spans="1:11" ht="27.75" thickBot="1">
      <c r="A1218" s="213" t="s">
        <v>520</v>
      </c>
      <c r="B1218" s="580" t="s">
        <v>242</v>
      </c>
      <c r="C1218" s="210" t="s">
        <v>20</v>
      </c>
      <c r="D1218" s="458" t="s">
        <v>142</v>
      </c>
      <c r="E1218" s="581" t="s">
        <v>2</v>
      </c>
      <c r="F1218" s="37" t="s">
        <v>138</v>
      </c>
      <c r="G1218" s="38" t="s">
        <v>139</v>
      </c>
      <c r="H1218" s="38" t="s">
        <v>140</v>
      </c>
      <c r="I1218" s="39" t="s">
        <v>141</v>
      </c>
    </row>
    <row r="1219" spans="1:11">
      <c r="A1219" s="504"/>
      <c r="B1219" s="590"/>
      <c r="C1219" s="576"/>
      <c r="D1219" s="577"/>
      <c r="E1219" s="579"/>
      <c r="F1219" s="12"/>
      <c r="G1219" s="14"/>
      <c r="H1219" s="14"/>
      <c r="I1219" s="45"/>
    </row>
    <row r="1220" spans="1:11" ht="11.25" customHeight="1">
      <c r="A1220" s="505"/>
      <c r="B1220" s="591"/>
      <c r="C1220" s="155"/>
      <c r="D1220" s="161"/>
      <c r="E1220" s="392"/>
      <c r="F1220" s="17"/>
      <c r="G1220" s="19"/>
      <c r="H1220" s="18"/>
      <c r="I1220" s="20"/>
    </row>
    <row r="1221" spans="1:11" ht="12" customHeight="1" thickBot="1">
      <c r="A1221" s="506"/>
      <c r="B1221" s="592"/>
      <c r="C1221" s="389"/>
      <c r="D1221" s="486"/>
      <c r="E1221" s="393"/>
      <c r="F1221" s="23"/>
      <c r="G1221" s="24"/>
      <c r="H1221" s="24"/>
      <c r="I1221" s="25"/>
    </row>
    <row r="1222" spans="1:11" ht="12" thickBot="1">
      <c r="B1222" s="105"/>
      <c r="C1222" s="106"/>
      <c r="D1222" s="456"/>
      <c r="E1222" s="107"/>
      <c r="F1222" s="165"/>
      <c r="G1222" s="166"/>
      <c r="H1222" s="166"/>
      <c r="I1222" s="167"/>
    </row>
    <row r="1223" spans="1:11">
      <c r="J1223" s="1115"/>
      <c r="K1223" s="153"/>
    </row>
    <row r="1224" spans="1:11" ht="27" customHeight="1" thickBot="1"/>
    <row r="1225" spans="1:11" ht="27.75" thickBot="1">
      <c r="A1225" s="213" t="s">
        <v>521</v>
      </c>
      <c r="B1225" s="589" t="s">
        <v>243</v>
      </c>
      <c r="C1225" s="210" t="s">
        <v>20</v>
      </c>
      <c r="D1225" s="458" t="s">
        <v>142</v>
      </c>
      <c r="E1225" s="297" t="s">
        <v>2</v>
      </c>
      <c r="F1225" s="37" t="s">
        <v>138</v>
      </c>
      <c r="G1225" s="38" t="s">
        <v>139</v>
      </c>
      <c r="H1225" s="38" t="s">
        <v>140</v>
      </c>
      <c r="I1225" s="39" t="s">
        <v>141</v>
      </c>
    </row>
    <row r="1226" spans="1:11" ht="36.75" customHeight="1">
      <c r="A1226" s="504"/>
      <c r="B1226" s="590"/>
      <c r="C1226" s="576"/>
      <c r="D1226" s="577"/>
      <c r="E1226" s="579"/>
      <c r="F1226" s="180"/>
      <c r="G1226" s="182"/>
      <c r="H1226" s="182"/>
      <c r="I1226" s="578"/>
    </row>
    <row r="1227" spans="1:11" ht="11.25" customHeight="1">
      <c r="A1227" s="505"/>
      <c r="B1227" s="591"/>
      <c r="C1227" s="155"/>
      <c r="D1227" s="161"/>
      <c r="E1227" s="392"/>
      <c r="F1227" s="17"/>
      <c r="G1227" s="19"/>
      <c r="H1227" s="18"/>
      <c r="I1227" s="20"/>
    </row>
    <row r="1228" spans="1:11" ht="12" customHeight="1" thickBot="1">
      <c r="A1228" s="506"/>
      <c r="B1228" s="592"/>
      <c r="C1228" s="389"/>
      <c r="D1228" s="486"/>
      <c r="E1228" s="393"/>
      <c r="F1228" s="23"/>
      <c r="G1228" s="24"/>
      <c r="H1228" s="24"/>
      <c r="I1228" s="25"/>
    </row>
    <row r="1229" spans="1:11" ht="12" thickBot="1">
      <c r="B1229" s="105"/>
      <c r="C1229" s="106"/>
      <c r="D1229" s="456"/>
      <c r="E1229" s="107"/>
      <c r="F1229" s="165"/>
      <c r="G1229" s="166"/>
      <c r="H1229" s="166"/>
      <c r="I1229" s="167"/>
    </row>
    <row r="1230" spans="1:11">
      <c r="J1230" s="1115"/>
      <c r="K1230" s="153"/>
    </row>
    <row r="1231" spans="1:11" ht="11.25" customHeight="1" thickBot="1"/>
    <row r="1232" spans="1:11" ht="27.75" thickBot="1">
      <c r="A1232" s="213" t="s">
        <v>522</v>
      </c>
      <c r="B1232" s="589" t="s">
        <v>244</v>
      </c>
      <c r="C1232" s="210" t="s">
        <v>20</v>
      </c>
      <c r="D1232" s="458" t="s">
        <v>142</v>
      </c>
      <c r="E1232" s="297" t="s">
        <v>2</v>
      </c>
      <c r="F1232" s="37" t="s">
        <v>138</v>
      </c>
      <c r="G1232" s="38" t="s">
        <v>139</v>
      </c>
      <c r="H1232" s="38" t="s">
        <v>140</v>
      </c>
      <c r="I1232" s="39" t="s">
        <v>141</v>
      </c>
    </row>
    <row r="1233" spans="1:11" ht="11.25" customHeight="1">
      <c r="A1233" s="593"/>
      <c r="B1233" s="157"/>
      <c r="C1233" s="388"/>
      <c r="D1233" s="485"/>
      <c r="E1233" s="423"/>
      <c r="F1233" s="12"/>
      <c r="G1233" s="14"/>
      <c r="H1233" s="14"/>
      <c r="I1233" s="45"/>
    </row>
    <row r="1234" spans="1:11" ht="11.25" customHeight="1">
      <c r="A1234" s="594"/>
      <c r="B1234" s="426"/>
      <c r="C1234" s="155"/>
      <c r="D1234" s="161"/>
      <c r="E1234" s="424"/>
      <c r="F1234" s="17"/>
      <c r="G1234" s="19"/>
      <c r="H1234" s="18"/>
      <c r="I1234" s="20"/>
    </row>
    <row r="1235" spans="1:11" ht="12" customHeight="1" thickBot="1">
      <c r="A1235" s="595"/>
      <c r="B1235" s="427"/>
      <c r="C1235" s="389"/>
      <c r="D1235" s="486"/>
      <c r="E1235" s="428"/>
      <c r="F1235" s="23"/>
      <c r="G1235" s="24"/>
      <c r="H1235" s="24"/>
      <c r="I1235" s="25"/>
    </row>
    <row r="1236" spans="1:11" ht="15" customHeight="1" thickBot="1">
      <c r="B1236" s="105"/>
      <c r="C1236" s="106"/>
      <c r="D1236" s="456"/>
      <c r="E1236" s="107"/>
      <c r="F1236" s="165"/>
      <c r="G1236" s="166"/>
      <c r="H1236" s="166"/>
      <c r="I1236" s="167"/>
    </row>
    <row r="1237" spans="1:11">
      <c r="J1237" s="1115"/>
      <c r="K1237" s="153"/>
    </row>
    <row r="1238" spans="1:11" ht="24" customHeight="1" thickBot="1"/>
    <row r="1239" spans="1:11" ht="14.25" thickBot="1">
      <c r="A1239" s="213" t="s">
        <v>524</v>
      </c>
      <c r="B1239" s="580" t="s">
        <v>724</v>
      </c>
      <c r="C1239" s="210" t="s">
        <v>20</v>
      </c>
      <c r="D1239" s="458" t="s">
        <v>142</v>
      </c>
      <c r="E1239" s="581" t="s">
        <v>2</v>
      </c>
      <c r="F1239" s="37" t="s">
        <v>138</v>
      </c>
      <c r="G1239" s="38" t="s">
        <v>139</v>
      </c>
      <c r="H1239" s="38" t="s">
        <v>140</v>
      </c>
      <c r="I1239" s="39" t="s">
        <v>141</v>
      </c>
    </row>
    <row r="1240" spans="1:11" ht="11.25" customHeight="1">
      <c r="A1240" s="596"/>
      <c r="B1240" s="162"/>
      <c r="C1240" s="388"/>
      <c r="D1240" s="485"/>
      <c r="E1240" s="423"/>
      <c r="F1240" s="12"/>
      <c r="G1240" s="14"/>
      <c r="H1240" s="14"/>
      <c r="I1240" s="45"/>
    </row>
    <row r="1241" spans="1:11" ht="11.25" customHeight="1">
      <c r="A1241" s="594"/>
      <c r="B1241" s="426"/>
      <c r="C1241" s="155"/>
      <c r="D1241" s="161"/>
      <c r="E1241" s="424"/>
      <c r="F1241" s="17"/>
      <c r="G1241" s="19"/>
      <c r="H1241" s="18"/>
      <c r="I1241" s="20"/>
    </row>
    <row r="1242" spans="1:11" s="89" customFormat="1" ht="13.5" thickBot="1">
      <c r="A1242" s="595"/>
      <c r="B1242" s="427"/>
      <c r="C1242" s="389"/>
      <c r="D1242" s="486"/>
      <c r="E1242" s="428"/>
      <c r="F1242" s="23"/>
      <c r="G1242" s="24"/>
      <c r="H1242" s="24"/>
      <c r="I1242" s="25"/>
      <c r="J1242" s="1128"/>
    </row>
    <row r="1243" spans="1:11" ht="12" customHeight="1" thickBot="1">
      <c r="B1243" s="105"/>
      <c r="C1243" s="106"/>
      <c r="D1243" s="456"/>
      <c r="E1243" s="107"/>
      <c r="F1243" s="29"/>
      <c r="G1243" s="30"/>
      <c r="H1243" s="30"/>
      <c r="I1243" s="31"/>
    </row>
    <row r="1244" spans="1:11" ht="12" thickBot="1">
      <c r="J1244" s="1115"/>
      <c r="K1244" s="153"/>
    </row>
    <row r="1245" spans="1:11" ht="14.25" thickBot="1">
      <c r="A1245" s="213" t="s">
        <v>523</v>
      </c>
      <c r="B1245" s="580" t="s">
        <v>725</v>
      </c>
      <c r="C1245" s="210" t="s">
        <v>20</v>
      </c>
      <c r="D1245" s="458" t="s">
        <v>142</v>
      </c>
      <c r="E1245" s="581" t="s">
        <v>2</v>
      </c>
      <c r="F1245" s="37" t="s">
        <v>138</v>
      </c>
      <c r="G1245" s="38" t="s">
        <v>139</v>
      </c>
      <c r="H1245" s="38" t="s">
        <v>140</v>
      </c>
      <c r="I1245" s="39" t="s">
        <v>141</v>
      </c>
    </row>
    <row r="1246" spans="1:11">
      <c r="A1246" s="504"/>
      <c r="B1246" s="162"/>
      <c r="C1246" s="388"/>
      <c r="D1246" s="485"/>
      <c r="E1246" s="423"/>
      <c r="F1246" s="12"/>
      <c r="G1246" s="14"/>
      <c r="H1246" s="14"/>
      <c r="I1246" s="45"/>
    </row>
    <row r="1247" spans="1:11" ht="11.25" customHeight="1">
      <c r="A1247" s="505"/>
      <c r="B1247" s="591"/>
      <c r="C1247" s="155"/>
      <c r="D1247" s="161"/>
      <c r="E1247" s="424"/>
      <c r="F1247" s="17"/>
      <c r="G1247" s="19"/>
      <c r="H1247" s="18"/>
      <c r="I1247" s="20"/>
    </row>
    <row r="1248" spans="1:11" ht="11.25" customHeight="1" thickBot="1">
      <c r="A1248" s="506"/>
      <c r="B1248" s="592"/>
      <c r="C1248" s="389"/>
      <c r="D1248" s="486"/>
      <c r="E1248" s="428"/>
      <c r="F1248" s="23"/>
      <c r="G1248" s="24"/>
      <c r="H1248" s="24"/>
      <c r="I1248" s="25"/>
    </row>
    <row r="1249" spans="1:11" ht="12" customHeight="1" thickBot="1">
      <c r="B1249" s="105"/>
      <c r="C1249" s="106"/>
      <c r="D1249" s="456"/>
      <c r="E1249" s="107"/>
      <c r="F1249" s="29"/>
      <c r="G1249" s="30"/>
      <c r="H1249" s="30"/>
      <c r="I1249" s="31"/>
    </row>
    <row r="1251" spans="1:11" ht="28.5">
      <c r="A1251" s="90"/>
      <c r="B1251" s="91" t="s">
        <v>236</v>
      </c>
      <c r="C1251" s="89"/>
      <c r="D1251" s="89"/>
      <c r="E1251" s="89"/>
      <c r="F1251" s="89"/>
      <c r="G1251" s="89"/>
      <c r="H1251" s="89"/>
      <c r="I1251" s="89"/>
      <c r="J1251" s="1115"/>
      <c r="K1251" s="153"/>
    </row>
    <row r="1252" spans="1:11" ht="16.5" customHeight="1" thickBot="1"/>
    <row r="1253" spans="1:11" ht="112.5" customHeight="1" thickBot="1">
      <c r="A1253" s="213" t="s">
        <v>525</v>
      </c>
      <c r="B1253" s="580" t="s">
        <v>237</v>
      </c>
      <c r="C1253" s="210" t="s">
        <v>20</v>
      </c>
      <c r="D1253" s="458" t="s">
        <v>142</v>
      </c>
      <c r="E1253" s="581" t="s">
        <v>2</v>
      </c>
      <c r="F1253" s="37" t="s">
        <v>138</v>
      </c>
      <c r="G1253" s="38" t="s">
        <v>139</v>
      </c>
      <c r="H1253" s="38" t="s">
        <v>140</v>
      </c>
      <c r="I1253" s="39" t="s">
        <v>141</v>
      </c>
    </row>
    <row r="1254" spans="1:11" ht="11.25" customHeight="1">
      <c r="A1254" s="596"/>
      <c r="B1254" s="562"/>
      <c r="C1254" s="388"/>
      <c r="D1254" s="485"/>
      <c r="E1254" s="995"/>
      <c r="F1254" s="12"/>
      <c r="G1254" s="14"/>
      <c r="H1254" s="14"/>
      <c r="I1254" s="45"/>
    </row>
    <row r="1255" spans="1:11" ht="11.25" customHeight="1">
      <c r="A1255" s="594"/>
      <c r="B1255" s="426"/>
      <c r="C1255" s="155"/>
      <c r="D1255" s="161"/>
      <c r="E1255" s="424"/>
      <c r="F1255" s="17"/>
      <c r="G1255" s="19"/>
      <c r="H1255" s="18"/>
      <c r="I1255" s="20"/>
    </row>
    <row r="1256" spans="1:11" ht="12" customHeight="1" thickBot="1">
      <c r="A1256" s="595"/>
      <c r="B1256" s="427"/>
      <c r="C1256" s="389"/>
      <c r="D1256" s="486"/>
      <c r="E1256" s="428"/>
      <c r="F1256" s="23"/>
      <c r="G1256" s="24"/>
      <c r="H1256" s="24"/>
      <c r="I1256" s="25"/>
    </row>
    <row r="1257" spans="1:11" ht="12" thickBot="1">
      <c r="B1257" s="105"/>
      <c r="C1257" s="106"/>
      <c r="D1257" s="456"/>
      <c r="E1257" s="107"/>
      <c r="F1257" s="29"/>
      <c r="G1257" s="30"/>
      <c r="H1257" s="30"/>
      <c r="I1257" s="31"/>
    </row>
    <row r="1258" spans="1:11" ht="12" thickBot="1">
      <c r="J1258" s="1115"/>
      <c r="K1258" s="153"/>
    </row>
    <row r="1259" spans="1:11" ht="52.5" customHeight="1" thickBot="1">
      <c r="A1259" s="103" t="s">
        <v>526</v>
      </c>
      <c r="B1259" s="101" t="s">
        <v>238</v>
      </c>
      <c r="C1259" s="104" t="s">
        <v>20</v>
      </c>
      <c r="D1259" s="457" t="s">
        <v>142</v>
      </c>
      <c r="E1259" s="98" t="s">
        <v>2</v>
      </c>
      <c r="F1259" s="346" t="s">
        <v>138</v>
      </c>
      <c r="G1259" s="347" t="s">
        <v>139</v>
      </c>
      <c r="H1259" s="347" t="s">
        <v>140</v>
      </c>
      <c r="I1259" s="348" t="s">
        <v>141</v>
      </c>
    </row>
    <row r="1260" spans="1:11" ht="11.25" customHeight="1">
      <c r="A1260" s="441"/>
      <c r="B1260" s="307"/>
      <c r="C1260" s="114"/>
      <c r="D1260" s="258"/>
      <c r="E1260" s="115"/>
      <c r="F1260" s="253"/>
      <c r="G1260" s="171"/>
      <c r="H1260" s="171"/>
      <c r="I1260" s="259"/>
    </row>
    <row r="1261" spans="1:11" ht="11.25" customHeight="1">
      <c r="A1261" s="570"/>
      <c r="B1261" s="597"/>
      <c r="C1261" s="401"/>
      <c r="D1261" s="484"/>
      <c r="E1261" s="416"/>
      <c r="F1261" s="598"/>
      <c r="G1261" s="520"/>
      <c r="H1261" s="565"/>
      <c r="I1261" s="567"/>
    </row>
    <row r="1262" spans="1:11" ht="12" customHeight="1" thickBot="1">
      <c r="A1262" s="443"/>
      <c r="B1262" s="257"/>
      <c r="C1262" s="56"/>
      <c r="D1262" s="251"/>
      <c r="E1262" s="118"/>
      <c r="F1262" s="242"/>
      <c r="G1262" s="175"/>
      <c r="H1262" s="175"/>
      <c r="I1262" s="177"/>
    </row>
    <row r="1263" spans="1:11" ht="12" thickBot="1">
      <c r="B1263" s="105"/>
      <c r="C1263" s="106"/>
      <c r="D1263" s="456"/>
      <c r="E1263" s="107"/>
      <c r="F1263" s="165"/>
      <c r="G1263" s="166"/>
      <c r="H1263" s="166"/>
      <c r="I1263" s="167"/>
    </row>
    <row r="1264" spans="1:11">
      <c r="J1264" s="1115"/>
      <c r="K1264" s="153"/>
    </row>
    <row r="1265" spans="1:11" ht="11.25" customHeight="1" thickBot="1"/>
    <row r="1266" spans="1:11" ht="56.25" customHeight="1" thickBot="1">
      <c r="A1266" s="103" t="s">
        <v>527</v>
      </c>
      <c r="B1266" s="101" t="s">
        <v>239</v>
      </c>
      <c r="C1266" s="104" t="s">
        <v>20</v>
      </c>
      <c r="D1266" s="457" t="s">
        <v>142</v>
      </c>
      <c r="E1266" s="98" t="s">
        <v>2</v>
      </c>
      <c r="F1266" s="346" t="s">
        <v>138</v>
      </c>
      <c r="G1266" s="347" t="s">
        <v>139</v>
      </c>
      <c r="H1266" s="347" t="s">
        <v>140</v>
      </c>
      <c r="I1266" s="348" t="s">
        <v>141</v>
      </c>
    </row>
    <row r="1267" spans="1:11" ht="11.25" customHeight="1">
      <c r="A1267" s="542"/>
      <c r="B1267" s="132"/>
      <c r="C1267" s="114"/>
      <c r="D1267" s="258"/>
      <c r="E1267" s="115"/>
      <c r="F1267" s="568"/>
      <c r="G1267" s="171"/>
      <c r="H1267" s="171"/>
      <c r="I1267" s="259"/>
    </row>
    <row r="1268" spans="1:11" ht="11.25" customHeight="1">
      <c r="A1268" s="574"/>
      <c r="B1268" s="418"/>
      <c r="C1268" s="401"/>
      <c r="D1268" s="484"/>
      <c r="E1268" s="416"/>
      <c r="F1268" s="519"/>
      <c r="G1268" s="169"/>
      <c r="H1268" s="170"/>
      <c r="I1268" s="174"/>
    </row>
    <row r="1269" spans="1:11" ht="12" customHeight="1" thickBot="1">
      <c r="A1269" s="544"/>
      <c r="B1269" s="117"/>
      <c r="C1269" s="56"/>
      <c r="D1269" s="251"/>
      <c r="E1269" s="118"/>
      <c r="F1269" s="569"/>
      <c r="G1269" s="175"/>
      <c r="H1269" s="175"/>
      <c r="I1269" s="177"/>
    </row>
    <row r="1270" spans="1:11" ht="12" thickBot="1">
      <c r="B1270" s="105"/>
      <c r="C1270" s="106"/>
      <c r="D1270" s="456"/>
      <c r="E1270" s="107"/>
      <c r="F1270" s="165"/>
      <c r="G1270" s="166"/>
      <c r="H1270" s="166"/>
      <c r="I1270" s="167"/>
    </row>
    <row r="1271" spans="1:11">
      <c r="J1271" s="1115"/>
      <c r="K1271" s="153"/>
    </row>
    <row r="1272" spans="1:11" ht="12" thickBot="1">
      <c r="K1272" s="153"/>
    </row>
    <row r="1273" spans="1:11" ht="69" customHeight="1" thickBot="1">
      <c r="A1273" s="103" t="s">
        <v>528</v>
      </c>
      <c r="B1273" s="101" t="s">
        <v>726</v>
      </c>
      <c r="C1273" s="104" t="s">
        <v>20</v>
      </c>
      <c r="D1273" s="457" t="s">
        <v>142</v>
      </c>
      <c r="E1273" s="98" t="s">
        <v>2</v>
      </c>
      <c r="F1273" s="346" t="s">
        <v>138</v>
      </c>
      <c r="G1273" s="347" t="s">
        <v>139</v>
      </c>
      <c r="H1273" s="347" t="s">
        <v>140</v>
      </c>
      <c r="I1273" s="348" t="s">
        <v>141</v>
      </c>
    </row>
    <row r="1274" spans="1:11" ht="63.75" customHeight="1" thickBot="1">
      <c r="A1274" s="542"/>
      <c r="B1274" s="48"/>
      <c r="C1274" s="114"/>
      <c r="D1274" s="258"/>
      <c r="E1274" s="115"/>
      <c r="F1274" s="568"/>
      <c r="G1274" s="171"/>
      <c r="H1274" s="171"/>
      <c r="I1274" s="259"/>
    </row>
    <row r="1275" spans="1:11" ht="11.25" customHeight="1">
      <c r="A1275" s="787"/>
      <c r="B1275" s="781"/>
      <c r="C1275" s="114"/>
      <c r="D1275" s="783"/>
      <c r="E1275" s="799"/>
      <c r="F1275" s="519"/>
      <c r="G1275" s="169"/>
      <c r="H1275" s="170"/>
      <c r="I1275" s="174"/>
    </row>
    <row r="1276" spans="1:11" ht="11.25" customHeight="1" thickBot="1">
      <c r="A1276" s="1005"/>
      <c r="B1276" s="789"/>
      <c r="C1276" s="790"/>
      <c r="D1276" s="791"/>
      <c r="E1276" s="969"/>
      <c r="F1276" s="569"/>
      <c r="G1276" s="175"/>
      <c r="H1276" s="175"/>
      <c r="I1276" s="177"/>
    </row>
    <row r="1277" spans="1:11" ht="12" customHeight="1" thickBot="1">
      <c r="B1277" s="105"/>
      <c r="C1277" s="106"/>
      <c r="D1277" s="456"/>
      <c r="E1277" s="107"/>
      <c r="F1277" s="165"/>
      <c r="G1277" s="166"/>
      <c r="H1277" s="166"/>
      <c r="I1277" s="167"/>
    </row>
    <row r="1278" spans="1:11">
      <c r="K1278" s="153"/>
    </row>
    <row r="1279" spans="1:11" ht="11.25" customHeight="1" thickBot="1"/>
    <row r="1280" spans="1:11" ht="54.75" thickBot="1">
      <c r="A1280" s="103" t="s">
        <v>529</v>
      </c>
      <c r="B1280" s="101" t="s">
        <v>727</v>
      </c>
      <c r="C1280" s="104" t="s">
        <v>20</v>
      </c>
      <c r="D1280" s="457" t="s">
        <v>142</v>
      </c>
      <c r="E1280" s="98" t="s">
        <v>2</v>
      </c>
      <c r="F1280" s="346" t="s">
        <v>138</v>
      </c>
      <c r="G1280" s="347" t="s">
        <v>139</v>
      </c>
      <c r="H1280" s="347" t="s">
        <v>140</v>
      </c>
      <c r="I1280" s="348" t="s">
        <v>141</v>
      </c>
    </row>
    <row r="1281" spans="1:11" ht="11.25" customHeight="1">
      <c r="A1281" s="542"/>
      <c r="B1281" s="1006"/>
      <c r="C1281" s="114"/>
      <c r="D1281" s="258"/>
      <c r="E1281" s="115"/>
      <c r="F1281" s="568"/>
      <c r="G1281" s="171"/>
      <c r="H1281" s="171"/>
      <c r="I1281" s="259"/>
    </row>
    <row r="1282" spans="1:11" ht="11.25" customHeight="1">
      <c r="A1282" s="787"/>
      <c r="B1282" s="781"/>
      <c r="C1282" s="782"/>
      <c r="D1282" s="783"/>
      <c r="E1282" s="799"/>
      <c r="F1282" s="519"/>
      <c r="G1282" s="169"/>
      <c r="H1282" s="170"/>
      <c r="I1282" s="174"/>
    </row>
    <row r="1283" spans="1:11" ht="12" customHeight="1" thickBot="1">
      <c r="A1283" s="1005"/>
      <c r="B1283" s="789"/>
      <c r="C1283" s="790"/>
      <c r="D1283" s="791"/>
      <c r="E1283" s="969"/>
      <c r="F1283" s="569"/>
      <c r="G1283" s="175"/>
      <c r="H1283" s="175"/>
      <c r="I1283" s="177"/>
    </row>
    <row r="1284" spans="1:11" ht="12" thickBot="1">
      <c r="B1284" s="105"/>
      <c r="C1284" s="106"/>
      <c r="D1284" s="456"/>
      <c r="E1284" s="107"/>
      <c r="F1284" s="165"/>
      <c r="G1284" s="166"/>
      <c r="H1284" s="166"/>
      <c r="I1284" s="167"/>
    </row>
    <row r="1285" spans="1:11">
      <c r="K1285" s="153"/>
    </row>
    <row r="1286" spans="1:11" ht="11.25" customHeight="1" thickBot="1"/>
    <row r="1287" spans="1:11" ht="65.25" customHeight="1" thickBot="1">
      <c r="A1287" s="213" t="s">
        <v>530</v>
      </c>
      <c r="B1287" s="580" t="s">
        <v>728</v>
      </c>
      <c r="C1287" s="210" t="s">
        <v>20</v>
      </c>
      <c r="D1287" s="458" t="s">
        <v>142</v>
      </c>
      <c r="E1287" s="581" t="s">
        <v>2</v>
      </c>
      <c r="F1287" s="37" t="s">
        <v>138</v>
      </c>
      <c r="G1287" s="38" t="s">
        <v>139</v>
      </c>
      <c r="H1287" s="38" t="s">
        <v>140</v>
      </c>
      <c r="I1287" s="39" t="s">
        <v>141</v>
      </c>
    </row>
    <row r="1288" spans="1:11" ht="11.25" customHeight="1">
      <c r="A1288" s="504"/>
      <c r="B1288" s="162"/>
      <c r="C1288" s="576"/>
      <c r="D1288" s="577"/>
      <c r="E1288" s="579"/>
      <c r="F1288" s="12"/>
      <c r="G1288" s="14"/>
      <c r="H1288" s="14"/>
      <c r="I1288" s="45"/>
    </row>
    <row r="1289" spans="1:11" ht="11.25" customHeight="1">
      <c r="A1289" s="505"/>
      <c r="B1289" s="591"/>
      <c r="C1289" s="155"/>
      <c r="D1289" s="161"/>
      <c r="E1289" s="392"/>
      <c r="F1289" s="17"/>
      <c r="G1289" s="19"/>
      <c r="H1289" s="18"/>
      <c r="I1289" s="20"/>
    </row>
    <row r="1290" spans="1:11" ht="12" customHeight="1" thickBot="1">
      <c r="A1290" s="506"/>
      <c r="B1290" s="427"/>
      <c r="C1290" s="389"/>
      <c r="D1290" s="486"/>
      <c r="E1290" s="393"/>
      <c r="F1290" s="23"/>
      <c r="G1290" s="24"/>
      <c r="H1290" s="24"/>
      <c r="I1290" s="25"/>
    </row>
    <row r="1291" spans="1:11" ht="12" thickBot="1">
      <c r="B1291" s="105"/>
      <c r="C1291" s="106"/>
      <c r="D1291" s="456"/>
      <c r="E1291" s="107"/>
      <c r="F1291" s="165"/>
      <c r="G1291" s="30"/>
      <c r="H1291" s="30"/>
      <c r="I1291" s="31"/>
    </row>
    <row r="1292" spans="1:11">
      <c r="K1292" s="153"/>
    </row>
    <row r="1293" spans="1:11" ht="11.25" customHeight="1" thickBot="1"/>
    <row r="1294" spans="1:11" ht="78.75" customHeight="1" thickBot="1">
      <c r="A1294" s="373" t="s">
        <v>531</v>
      </c>
      <c r="B1294" s="683" t="s">
        <v>729</v>
      </c>
      <c r="C1294" s="374" t="s">
        <v>20</v>
      </c>
      <c r="D1294" s="479" t="s">
        <v>142</v>
      </c>
      <c r="E1294" s="375" t="s">
        <v>2</v>
      </c>
      <c r="F1294" s="37" t="s">
        <v>138</v>
      </c>
      <c r="G1294" s="38" t="s">
        <v>139</v>
      </c>
      <c r="H1294" s="38" t="s">
        <v>140</v>
      </c>
      <c r="I1294" s="39" t="s">
        <v>141</v>
      </c>
    </row>
    <row r="1295" spans="1:11" ht="11.25" customHeight="1">
      <c r="A1295" s="542"/>
      <c r="B1295" s="1006"/>
      <c r="C1295" s="114"/>
      <c r="D1295" s="258"/>
      <c r="E1295" s="115"/>
      <c r="F1295" s="108"/>
      <c r="G1295" s="14"/>
      <c r="H1295" s="14"/>
      <c r="I1295" s="45"/>
    </row>
    <row r="1296" spans="1:11" ht="11.25" customHeight="1">
      <c r="A1296" s="787"/>
      <c r="B1296" s="781"/>
      <c r="C1296" s="782"/>
      <c r="D1296" s="783"/>
      <c r="E1296" s="799"/>
      <c r="F1296" s="109"/>
      <c r="G1296" s="19"/>
      <c r="H1296" s="18"/>
      <c r="I1296" s="20"/>
    </row>
    <row r="1297" spans="1:11" ht="12" customHeight="1" thickBot="1">
      <c r="A1297" s="1005"/>
      <c r="B1297" s="789"/>
      <c r="C1297" s="790"/>
      <c r="D1297" s="791"/>
      <c r="E1297" s="969"/>
      <c r="F1297" s="120"/>
      <c r="G1297" s="24"/>
      <c r="H1297" s="24"/>
      <c r="I1297" s="25"/>
    </row>
    <row r="1298" spans="1:11" ht="12" thickBot="1">
      <c r="B1298" s="105"/>
      <c r="C1298" s="106"/>
      <c r="D1298" s="456"/>
      <c r="E1298" s="107"/>
      <c r="F1298" s="165"/>
      <c r="G1298" s="166"/>
      <c r="H1298" s="166"/>
      <c r="I1298" s="167"/>
      <c r="K1298" s="153"/>
    </row>
    <row r="1299" spans="1:11">
      <c r="K1299" s="153"/>
    </row>
    <row r="1300" spans="1:11" ht="11.25" customHeight="1" thickBot="1"/>
    <row r="1301" spans="1:11" ht="55.5" customHeight="1" thickBot="1">
      <c r="A1301" s="373" t="s">
        <v>532</v>
      </c>
      <c r="B1301" s="683" t="s">
        <v>730</v>
      </c>
      <c r="C1301" s="374" t="s">
        <v>20</v>
      </c>
      <c r="D1301" s="479" t="s">
        <v>142</v>
      </c>
      <c r="E1301" s="375" t="s">
        <v>2</v>
      </c>
      <c r="F1301" s="37" t="s">
        <v>138</v>
      </c>
      <c r="G1301" s="38" t="s">
        <v>139</v>
      </c>
      <c r="H1301" s="38" t="s">
        <v>140</v>
      </c>
      <c r="I1301" s="39" t="s">
        <v>141</v>
      </c>
    </row>
    <row r="1302" spans="1:11" ht="11.25" customHeight="1">
      <c r="A1302" s="542"/>
      <c r="B1302" s="1006"/>
      <c r="C1302" s="114"/>
      <c r="D1302" s="258"/>
      <c r="E1302" s="115"/>
      <c r="F1302" s="108"/>
      <c r="G1302" s="14"/>
      <c r="H1302" s="14"/>
      <c r="I1302" s="45"/>
    </row>
    <row r="1303" spans="1:11" ht="11.25" customHeight="1">
      <c r="A1303" s="787"/>
      <c r="B1303" s="781"/>
      <c r="C1303" s="782"/>
      <c r="D1303" s="783"/>
      <c r="E1303" s="799"/>
      <c r="F1303" s="109"/>
      <c r="G1303" s="19"/>
      <c r="H1303" s="18"/>
      <c r="I1303" s="20"/>
    </row>
    <row r="1304" spans="1:11" ht="12" customHeight="1" thickBot="1">
      <c r="A1304" s="1005"/>
      <c r="B1304" s="789"/>
      <c r="C1304" s="790"/>
      <c r="D1304" s="791"/>
      <c r="E1304" s="969"/>
      <c r="F1304" s="120"/>
      <c r="G1304" s="24"/>
      <c r="H1304" s="24"/>
      <c r="I1304" s="25"/>
    </row>
    <row r="1305" spans="1:11" ht="12" thickBot="1">
      <c r="B1305" s="105"/>
      <c r="C1305" s="106"/>
      <c r="D1305" s="456"/>
      <c r="E1305" s="107"/>
      <c r="F1305" s="29"/>
      <c r="G1305" s="30"/>
      <c r="H1305" s="30"/>
      <c r="I1305" s="31"/>
    </row>
    <row r="1306" spans="1:11">
      <c r="K1306" s="153"/>
    </row>
    <row r="1307" spans="1:11" ht="11.25" customHeight="1" thickBot="1"/>
    <row r="1308" spans="1:11" ht="29.25" customHeight="1" thickBot="1">
      <c r="A1308" s="373" t="s">
        <v>533</v>
      </c>
      <c r="B1308" s="683" t="s">
        <v>731</v>
      </c>
      <c r="C1308" s="374" t="s">
        <v>20</v>
      </c>
      <c r="D1308" s="479" t="s">
        <v>142</v>
      </c>
      <c r="E1308" s="375" t="s">
        <v>2</v>
      </c>
      <c r="F1308" s="37" t="s">
        <v>138</v>
      </c>
      <c r="G1308" s="38" t="s">
        <v>139</v>
      </c>
      <c r="H1308" s="38" t="s">
        <v>140</v>
      </c>
      <c r="I1308" s="39" t="s">
        <v>141</v>
      </c>
    </row>
    <row r="1309" spans="1:11" ht="11.25" customHeight="1">
      <c r="A1309" s="542"/>
      <c r="B1309" s="1006"/>
      <c r="C1309" s="114"/>
      <c r="D1309" s="258"/>
      <c r="E1309" s="115"/>
      <c r="F1309" s="108"/>
      <c r="G1309" s="14"/>
      <c r="H1309" s="14"/>
      <c r="I1309" s="45"/>
    </row>
    <row r="1310" spans="1:11" ht="11.25" customHeight="1">
      <c r="A1310" s="787"/>
      <c r="B1310" s="781"/>
      <c r="C1310" s="782"/>
      <c r="D1310" s="783"/>
      <c r="E1310" s="799"/>
      <c r="F1310" s="109"/>
      <c r="G1310" s="19"/>
      <c r="H1310" s="18"/>
      <c r="I1310" s="20"/>
    </row>
    <row r="1311" spans="1:11" s="89" customFormat="1" ht="13.5" thickBot="1">
      <c r="A1311" s="1005"/>
      <c r="B1311" s="789"/>
      <c r="C1311" s="790"/>
      <c r="D1311" s="791"/>
      <c r="E1311" s="969"/>
      <c r="F1311" s="120"/>
      <c r="G1311" s="24"/>
      <c r="H1311" s="24"/>
      <c r="I1311" s="25"/>
      <c r="J1311" s="1128"/>
    </row>
    <row r="1312" spans="1:11" ht="12" customHeight="1" thickBot="1">
      <c r="B1312" s="105"/>
      <c r="C1312" s="106"/>
      <c r="D1312" s="456"/>
      <c r="E1312" s="107"/>
      <c r="F1312" s="29"/>
      <c r="G1312" s="30"/>
      <c r="H1312" s="30"/>
      <c r="I1312" s="31"/>
    </row>
    <row r="1313" spans="1:11" ht="28.5" customHeight="1"/>
    <row r="1314" spans="1:11" ht="12" thickBot="1">
      <c r="K1314" s="153"/>
    </row>
    <row r="1315" spans="1:11" ht="27.75" customHeight="1" thickBot="1">
      <c r="A1315" s="103" t="s">
        <v>534</v>
      </c>
      <c r="B1315" s="101" t="s">
        <v>732</v>
      </c>
      <c r="C1315" s="104" t="s">
        <v>20</v>
      </c>
      <c r="D1315" s="457" t="s">
        <v>142</v>
      </c>
      <c r="E1315" s="682" t="s">
        <v>2</v>
      </c>
      <c r="F1315" s="37" t="s">
        <v>138</v>
      </c>
      <c r="G1315" s="38" t="s">
        <v>139</v>
      </c>
      <c r="H1315" s="38" t="s">
        <v>140</v>
      </c>
      <c r="I1315" s="39" t="s">
        <v>141</v>
      </c>
    </row>
    <row r="1316" spans="1:11" ht="11.25" customHeight="1">
      <c r="A1316" s="542"/>
      <c r="B1316" s="1006"/>
      <c r="C1316" s="114"/>
      <c r="D1316" s="258"/>
      <c r="E1316" s="115"/>
      <c r="F1316" s="108"/>
      <c r="G1316" s="14"/>
      <c r="H1316" s="14"/>
      <c r="I1316" s="45"/>
    </row>
    <row r="1317" spans="1:11" ht="11.25" customHeight="1">
      <c r="A1317" s="787"/>
      <c r="B1317" s="781"/>
      <c r="C1317" s="782"/>
      <c r="D1317" s="783"/>
      <c r="E1317" s="799"/>
      <c r="F1317" s="109"/>
      <c r="G1317" s="19"/>
      <c r="H1317" s="18"/>
      <c r="I1317" s="20"/>
    </row>
    <row r="1318" spans="1:11" ht="11.25" customHeight="1" thickBot="1">
      <c r="A1318" s="1005"/>
      <c r="B1318" s="789"/>
      <c r="C1318" s="790"/>
      <c r="D1318" s="791"/>
      <c r="E1318" s="969"/>
      <c r="F1318" s="120"/>
      <c r="G1318" s="24"/>
      <c r="H1318" s="24"/>
      <c r="I1318" s="25"/>
    </row>
    <row r="1319" spans="1:11" ht="12" customHeight="1" thickBot="1">
      <c r="B1319" s="105"/>
      <c r="C1319" s="106"/>
      <c r="D1319" s="456"/>
      <c r="E1319" s="107"/>
      <c r="F1319" s="165"/>
      <c r="G1319" s="166"/>
      <c r="H1319" s="166"/>
      <c r="I1319" s="167"/>
    </row>
    <row r="1321" spans="1:11" ht="27">
      <c r="A1321" s="90"/>
      <c r="B1321" s="50" t="s">
        <v>245</v>
      </c>
      <c r="C1321" s="925"/>
      <c r="D1321" s="890"/>
      <c r="E1321" s="891"/>
      <c r="F1321" s="892"/>
      <c r="G1321" s="89"/>
      <c r="H1321" s="89"/>
      <c r="I1321" s="89"/>
      <c r="K1321" s="153"/>
    </row>
    <row r="1322" spans="1:11" ht="11.25" customHeight="1" thickBot="1"/>
    <row r="1323" spans="1:11" ht="29.25" customHeight="1" thickBot="1">
      <c r="A1323" s="103" t="s">
        <v>535</v>
      </c>
      <c r="B1323" s="101" t="s">
        <v>733</v>
      </c>
      <c r="C1323" s="104" t="s">
        <v>20</v>
      </c>
      <c r="D1323" s="457" t="s">
        <v>142</v>
      </c>
      <c r="E1323" s="682" t="s">
        <v>2</v>
      </c>
      <c r="F1323" s="37" t="s">
        <v>138</v>
      </c>
      <c r="G1323" s="38" t="s">
        <v>139</v>
      </c>
      <c r="H1323" s="38" t="s">
        <v>140</v>
      </c>
      <c r="I1323" s="39" t="s">
        <v>141</v>
      </c>
    </row>
    <row r="1324" spans="1:11" ht="11.25" customHeight="1">
      <c r="A1324" s="542"/>
      <c r="B1324" s="1006"/>
      <c r="C1324" s="114"/>
      <c r="D1324" s="258"/>
      <c r="E1324" s="115"/>
      <c r="F1324" s="684"/>
      <c r="G1324" s="108"/>
      <c r="H1324" s="14"/>
      <c r="I1324" s="45"/>
    </row>
    <row r="1325" spans="1:11" ht="11.25" customHeight="1">
      <c r="A1325" s="787"/>
      <c r="B1325" s="781"/>
      <c r="C1325" s="782"/>
      <c r="D1325" s="783"/>
      <c r="E1325" s="799"/>
      <c r="F1325" s="685"/>
      <c r="G1325" s="109"/>
      <c r="H1325" s="18"/>
      <c r="I1325" s="20"/>
    </row>
    <row r="1326" spans="1:11" ht="12" customHeight="1" thickBot="1">
      <c r="A1326" s="1005"/>
      <c r="B1326" s="789"/>
      <c r="C1326" s="790"/>
      <c r="D1326" s="791"/>
      <c r="E1326" s="969"/>
      <c r="F1326" s="686"/>
      <c r="G1326" s="111"/>
      <c r="H1326" s="24"/>
      <c r="I1326" s="25"/>
    </row>
    <row r="1327" spans="1:11" ht="12" thickBot="1">
      <c r="B1327" s="105"/>
      <c r="C1327" s="106"/>
      <c r="D1327" s="456"/>
      <c r="E1327" s="107"/>
      <c r="F1327" s="165"/>
      <c r="G1327" s="30"/>
      <c r="H1327" s="30"/>
      <c r="I1327" s="31"/>
    </row>
    <row r="1328" spans="1:11">
      <c r="K1328" s="153"/>
    </row>
    <row r="1329" spans="1:10" ht="11.25" customHeight="1" thickBot="1"/>
    <row r="1330" spans="1:10" ht="25.5" customHeight="1" thickBot="1">
      <c r="A1330" s="103" t="s">
        <v>536</v>
      </c>
      <c r="B1330" s="101" t="s">
        <v>734</v>
      </c>
      <c r="C1330" s="104" t="s">
        <v>20</v>
      </c>
      <c r="D1330" s="457" t="s">
        <v>142</v>
      </c>
      <c r="E1330" s="682" t="s">
        <v>2</v>
      </c>
      <c r="F1330" s="37" t="s">
        <v>138</v>
      </c>
      <c r="G1330" s="38" t="s">
        <v>139</v>
      </c>
      <c r="H1330" s="38" t="s">
        <v>140</v>
      </c>
      <c r="I1330" s="39" t="s">
        <v>141</v>
      </c>
    </row>
    <row r="1331" spans="1:10" ht="11.25" customHeight="1">
      <c r="A1331" s="542"/>
      <c r="B1331" s="157"/>
      <c r="C1331" s="114"/>
      <c r="D1331" s="258"/>
      <c r="E1331" s="115"/>
      <c r="F1331" s="108"/>
      <c r="G1331" s="14"/>
      <c r="H1331" s="14"/>
      <c r="I1331" s="45"/>
    </row>
    <row r="1332" spans="1:10" ht="11.25" customHeight="1">
      <c r="A1332" s="787"/>
      <c r="B1332" s="781"/>
      <c r="C1332" s="782"/>
      <c r="D1332" s="783"/>
      <c r="E1332" s="799"/>
      <c r="F1332" s="109"/>
      <c r="G1332" s="19"/>
      <c r="H1332" s="18"/>
      <c r="I1332" s="20"/>
    </row>
    <row r="1333" spans="1:10" s="89" customFormat="1" ht="13.5" thickBot="1">
      <c r="A1333" s="1005"/>
      <c r="B1333" s="789"/>
      <c r="C1333" s="790"/>
      <c r="D1333" s="791"/>
      <c r="E1333" s="969"/>
      <c r="F1333" s="120"/>
      <c r="G1333" s="24"/>
      <c r="H1333" s="24"/>
      <c r="I1333" s="25"/>
      <c r="J1333" s="1128"/>
    </row>
    <row r="1334" spans="1:10" ht="12" customHeight="1" thickBot="1">
      <c r="B1334" s="105"/>
      <c r="C1334" s="106"/>
      <c r="D1334" s="456"/>
      <c r="E1334" s="107"/>
      <c r="F1334" s="165"/>
      <c r="G1334" s="166"/>
      <c r="H1334" s="166"/>
      <c r="I1334" s="31"/>
    </row>
    <row r="1335" spans="1:10" ht="26.25" customHeight="1"/>
    <row r="1336" spans="1:10" ht="12" thickBot="1">
      <c r="J1336" s="1115"/>
    </row>
    <row r="1337" spans="1:10" ht="27.75" thickBot="1">
      <c r="A1337" s="103" t="s">
        <v>537</v>
      </c>
      <c r="B1337" s="101" t="s">
        <v>735</v>
      </c>
      <c r="C1337" s="104" t="s">
        <v>20</v>
      </c>
      <c r="D1337" s="457" t="s">
        <v>142</v>
      </c>
      <c r="E1337" s="98" t="s">
        <v>2</v>
      </c>
      <c r="F1337" s="37" t="s">
        <v>138</v>
      </c>
      <c r="G1337" s="38" t="s">
        <v>139</v>
      </c>
      <c r="H1337" s="38" t="s">
        <v>140</v>
      </c>
      <c r="I1337" s="39" t="s">
        <v>141</v>
      </c>
    </row>
    <row r="1338" spans="1:10" ht="11.25" customHeight="1">
      <c r="A1338" s="542"/>
      <c r="B1338" s="1006"/>
      <c r="C1338" s="114"/>
      <c r="D1338" s="258"/>
      <c r="E1338" s="115"/>
      <c r="F1338" s="108"/>
      <c r="G1338" s="14"/>
      <c r="H1338" s="14"/>
      <c r="I1338" s="45"/>
    </row>
    <row r="1339" spans="1:10" ht="11.25" customHeight="1">
      <c r="A1339" s="787"/>
      <c r="B1339" s="781"/>
      <c r="C1339" s="782"/>
      <c r="D1339" s="783"/>
      <c r="E1339" s="799"/>
      <c r="F1339" s="109"/>
      <c r="G1339" s="19"/>
      <c r="H1339" s="18"/>
      <c r="I1339" s="20"/>
    </row>
    <row r="1340" spans="1:10" ht="11.25" customHeight="1" thickBot="1">
      <c r="A1340" s="1005"/>
      <c r="B1340" s="789"/>
      <c r="C1340" s="790"/>
      <c r="D1340" s="791"/>
      <c r="E1340" s="969"/>
      <c r="F1340" s="120"/>
      <c r="G1340" s="24"/>
      <c r="H1340" s="24"/>
      <c r="I1340" s="25"/>
    </row>
    <row r="1341" spans="1:10" ht="11.25" customHeight="1" thickBot="1">
      <c r="B1341" s="105"/>
      <c r="C1341" s="106"/>
      <c r="D1341" s="456"/>
      <c r="E1341" s="107"/>
      <c r="F1341" s="29"/>
      <c r="G1341" s="30"/>
      <c r="H1341" s="30"/>
      <c r="I1341" s="31"/>
    </row>
    <row r="1343" spans="1:10" ht="11.25" customHeight="1">
      <c r="A1343" s="90"/>
      <c r="B1343" s="50" t="s">
        <v>246</v>
      </c>
      <c r="C1343" s="92"/>
      <c r="D1343" s="493"/>
      <c r="E1343" s="87"/>
      <c r="F1343" s="88"/>
      <c r="G1343" s="89"/>
      <c r="H1343" s="89"/>
      <c r="I1343" s="89"/>
    </row>
    <row r="1344" spans="1:10" ht="11.25" customHeight="1" thickBot="1"/>
    <row r="1345" spans="1:10" ht="27.75" thickBot="1">
      <c r="A1345" s="103" t="s">
        <v>705</v>
      </c>
      <c r="B1345" s="101" t="s">
        <v>223</v>
      </c>
      <c r="C1345" s="104" t="s">
        <v>20</v>
      </c>
      <c r="D1345" s="457" t="s">
        <v>142</v>
      </c>
      <c r="E1345" s="98" t="s">
        <v>2</v>
      </c>
      <c r="F1345" s="346" t="s">
        <v>138</v>
      </c>
      <c r="G1345" s="347" t="s">
        <v>139</v>
      </c>
      <c r="H1345" s="347" t="s">
        <v>140</v>
      </c>
      <c r="I1345" s="348" t="s">
        <v>141</v>
      </c>
    </row>
    <row r="1346" spans="1:10" ht="11.25" customHeight="1">
      <c r="A1346" s="542"/>
      <c r="B1346" s="391"/>
      <c r="C1346" s="114"/>
      <c r="D1346" s="258"/>
      <c r="E1346" s="115"/>
      <c r="F1346" s="108"/>
      <c r="G1346" s="18"/>
      <c r="H1346" s="14"/>
      <c r="I1346" s="45"/>
    </row>
    <row r="1347" spans="1:10" ht="11.25" customHeight="1">
      <c r="A1347" s="574"/>
      <c r="B1347" s="418"/>
      <c r="C1347" s="401"/>
      <c r="D1347" s="484"/>
      <c r="E1347" s="416"/>
      <c r="F1347" s="109"/>
      <c r="G1347" s="18"/>
      <c r="H1347" s="19"/>
      <c r="I1347" s="22"/>
    </row>
    <row r="1348" spans="1:10" ht="11.25" customHeight="1">
      <c r="A1348" s="574"/>
      <c r="B1348" s="418"/>
      <c r="C1348" s="401"/>
      <c r="D1348" s="484"/>
      <c r="E1348" s="416"/>
      <c r="F1348" s="109"/>
      <c r="G1348" s="18"/>
      <c r="H1348" s="19"/>
      <c r="I1348" s="22"/>
    </row>
    <row r="1349" spans="1:10" ht="11.25" customHeight="1">
      <c r="A1349" s="574"/>
      <c r="B1349" s="418"/>
      <c r="C1349" s="401"/>
      <c r="D1349" s="484"/>
      <c r="E1349" s="416"/>
      <c r="F1349" s="109"/>
      <c r="G1349" s="18"/>
      <c r="H1349" s="19"/>
      <c r="I1349" s="22"/>
    </row>
    <row r="1350" spans="1:10" ht="12" customHeight="1">
      <c r="A1350" s="574"/>
      <c r="B1350" s="418"/>
      <c r="C1350" s="401"/>
      <c r="D1350" s="484"/>
      <c r="E1350" s="416"/>
      <c r="F1350" s="109"/>
      <c r="G1350" s="18"/>
      <c r="H1350" s="19"/>
      <c r="I1350" s="22"/>
    </row>
    <row r="1351" spans="1:10">
      <c r="A1351" s="574"/>
      <c r="B1351" s="418"/>
      <c r="C1351" s="401"/>
      <c r="D1351" s="484"/>
      <c r="E1351" s="416"/>
      <c r="F1351" s="109"/>
      <c r="G1351" s="18"/>
      <c r="H1351" s="19"/>
      <c r="I1351" s="22"/>
    </row>
    <row r="1352" spans="1:10">
      <c r="A1352" s="574"/>
      <c r="B1352" s="418"/>
      <c r="C1352" s="401"/>
      <c r="D1352" s="484"/>
      <c r="E1352" s="416"/>
      <c r="F1352" s="109"/>
      <c r="G1352" s="18"/>
      <c r="H1352" s="19"/>
      <c r="I1352" s="20"/>
      <c r="J1352" s="1115"/>
    </row>
    <row r="1353" spans="1:10">
      <c r="A1353" s="574"/>
      <c r="B1353" s="418"/>
      <c r="C1353" s="401"/>
      <c r="D1353" s="484"/>
      <c r="E1353" s="416"/>
      <c r="F1353" s="109"/>
      <c r="G1353" s="18"/>
      <c r="H1353" s="19"/>
      <c r="I1353" s="22"/>
    </row>
    <row r="1354" spans="1:10" ht="11.25" customHeight="1">
      <c r="A1354" s="574"/>
      <c r="B1354" s="418"/>
      <c r="C1354" s="401"/>
      <c r="D1354" s="484"/>
      <c r="E1354" s="416"/>
      <c r="F1354" s="109"/>
      <c r="G1354" s="18"/>
      <c r="H1354" s="19"/>
      <c r="I1354" s="22"/>
    </row>
    <row r="1355" spans="1:10" ht="11.25" customHeight="1">
      <c r="A1355" s="574"/>
      <c r="B1355" s="418"/>
      <c r="C1355" s="401"/>
      <c r="D1355" s="484"/>
      <c r="E1355" s="416"/>
      <c r="F1355" s="109"/>
      <c r="G1355" s="18"/>
      <c r="H1355" s="19"/>
      <c r="I1355" s="22"/>
    </row>
    <row r="1356" spans="1:10" ht="11.25" customHeight="1">
      <c r="A1356" s="574"/>
      <c r="B1356" s="418"/>
      <c r="C1356" s="401"/>
      <c r="D1356" s="484"/>
      <c r="E1356" s="416"/>
      <c r="F1356" s="109"/>
      <c r="G1356" s="19"/>
      <c r="H1356" s="18"/>
      <c r="I1356" s="20"/>
    </row>
    <row r="1357" spans="1:10" ht="11.25" customHeight="1" thickBot="1">
      <c r="A1357" s="544"/>
      <c r="B1357" s="117"/>
      <c r="C1357" s="56"/>
      <c r="D1357" s="251"/>
      <c r="E1357" s="118"/>
      <c r="F1357" s="120"/>
      <c r="G1357" s="24"/>
      <c r="H1357" s="24"/>
      <c r="I1357" s="25"/>
    </row>
    <row r="1358" spans="1:10" ht="11.25" customHeight="1" thickBot="1">
      <c r="B1358" s="105"/>
      <c r="C1358" s="106"/>
      <c r="D1358" s="456"/>
      <c r="E1358" s="107"/>
      <c r="F1358" s="165"/>
      <c r="G1358" s="166"/>
      <c r="H1358" s="166"/>
      <c r="I1358" s="167"/>
    </row>
    <row r="1360" spans="1:10" ht="11.25" customHeight="1" thickBot="1"/>
    <row r="1361" spans="1:12" ht="42" customHeight="1" thickBot="1">
      <c r="A1361" s="103" t="s">
        <v>706</v>
      </c>
      <c r="B1361" s="101" t="s">
        <v>736</v>
      </c>
      <c r="C1361" s="104" t="s">
        <v>20</v>
      </c>
      <c r="D1361" s="457" t="s">
        <v>142</v>
      </c>
      <c r="E1361" s="98" t="s">
        <v>2</v>
      </c>
      <c r="F1361" s="346" t="s">
        <v>138</v>
      </c>
      <c r="G1361" s="347" t="s">
        <v>139</v>
      </c>
      <c r="H1361" s="347" t="s">
        <v>140</v>
      </c>
      <c r="I1361" s="348" t="s">
        <v>141</v>
      </c>
    </row>
    <row r="1362" spans="1:12" ht="16.5" customHeight="1">
      <c r="A1362" s="542"/>
      <c r="B1362" s="391"/>
      <c r="C1362" s="114"/>
      <c r="D1362" s="258"/>
      <c r="E1362" s="115"/>
      <c r="F1362" s="108"/>
      <c r="G1362" s="18"/>
      <c r="H1362" s="14"/>
      <c r="I1362" s="45"/>
    </row>
    <row r="1363" spans="1:12" ht="11.25" customHeight="1">
      <c r="A1363" s="574"/>
      <c r="B1363" s="418"/>
      <c r="C1363" s="401"/>
      <c r="D1363" s="484"/>
      <c r="E1363" s="416"/>
      <c r="F1363" s="109"/>
      <c r="G1363" s="18"/>
      <c r="H1363" s="19"/>
      <c r="I1363" s="22"/>
    </row>
    <row r="1364" spans="1:12" ht="11.25" customHeight="1">
      <c r="A1364" s="574"/>
      <c r="B1364" s="418"/>
      <c r="C1364" s="401"/>
      <c r="D1364" s="484"/>
      <c r="E1364" s="416"/>
      <c r="F1364" s="109"/>
      <c r="G1364" s="18"/>
      <c r="H1364" s="19"/>
      <c r="I1364" s="22"/>
    </row>
    <row r="1365" spans="1:12" ht="11.25" customHeight="1">
      <c r="A1365" s="574"/>
      <c r="B1365" s="418"/>
      <c r="C1365" s="401"/>
      <c r="D1365" s="484"/>
      <c r="E1365" s="416"/>
      <c r="F1365" s="109"/>
      <c r="G1365" s="18"/>
      <c r="H1365" s="19"/>
      <c r="I1365" s="22"/>
    </row>
    <row r="1366" spans="1:12" ht="12" customHeight="1">
      <c r="A1366" s="574"/>
      <c r="B1366" s="418"/>
      <c r="C1366" s="401"/>
      <c r="D1366" s="484"/>
      <c r="E1366" s="416"/>
      <c r="F1366" s="109"/>
      <c r="G1366" s="18"/>
      <c r="H1366" s="19"/>
      <c r="I1366" s="22"/>
    </row>
    <row r="1367" spans="1:12">
      <c r="A1367" s="574"/>
      <c r="B1367" s="418"/>
      <c r="C1367" s="401"/>
      <c r="D1367" s="484"/>
      <c r="E1367" s="416"/>
      <c r="F1367" s="109"/>
      <c r="G1367" s="18"/>
      <c r="H1367" s="19"/>
      <c r="I1367" s="22"/>
    </row>
    <row r="1368" spans="1:12">
      <c r="A1368" s="574"/>
      <c r="B1368" s="418"/>
      <c r="C1368" s="401"/>
      <c r="D1368" s="484"/>
      <c r="E1368" s="416"/>
      <c r="F1368" s="109"/>
      <c r="G1368" s="18"/>
      <c r="H1368" s="19"/>
      <c r="I1368" s="20"/>
      <c r="K1368" s="158"/>
    </row>
    <row r="1369" spans="1:12">
      <c r="A1369" s="574"/>
      <c r="B1369" s="418"/>
      <c r="C1369" s="401"/>
      <c r="D1369" s="484"/>
      <c r="E1369" s="416"/>
      <c r="F1369" s="109"/>
      <c r="G1369" s="18"/>
      <c r="H1369" s="19"/>
      <c r="I1369" s="22"/>
    </row>
    <row r="1370" spans="1:12" ht="11.25" customHeight="1">
      <c r="A1370" s="574"/>
      <c r="B1370" s="418"/>
      <c r="C1370" s="401"/>
      <c r="D1370" s="484"/>
      <c r="E1370" s="416"/>
      <c r="F1370" s="109"/>
      <c r="G1370" s="18"/>
      <c r="H1370" s="19"/>
      <c r="I1370" s="22"/>
    </row>
    <row r="1371" spans="1:12" ht="11.25" customHeight="1">
      <c r="A1371" s="574"/>
      <c r="B1371" s="418"/>
      <c r="C1371" s="401"/>
      <c r="D1371" s="484"/>
      <c r="E1371" s="416"/>
      <c r="F1371" s="109"/>
      <c r="G1371" s="18"/>
      <c r="H1371" s="19"/>
      <c r="I1371" s="22"/>
    </row>
    <row r="1372" spans="1:12" ht="11.25" customHeight="1">
      <c r="A1372" s="574"/>
      <c r="B1372" s="418"/>
      <c r="C1372" s="401"/>
      <c r="D1372" s="484"/>
      <c r="E1372" s="416"/>
      <c r="F1372" s="109"/>
      <c r="G1372" s="19"/>
      <c r="H1372" s="18"/>
      <c r="I1372" s="20"/>
    </row>
    <row r="1373" spans="1:12" ht="11.25" customHeight="1" thickBot="1">
      <c r="A1373" s="544"/>
      <c r="B1373" s="117"/>
      <c r="C1373" s="56"/>
      <c r="D1373" s="251"/>
      <c r="E1373" s="118"/>
      <c r="F1373" s="120"/>
      <c r="G1373" s="24"/>
      <c r="H1373" s="24"/>
      <c r="I1373" s="25"/>
    </row>
    <row r="1374" spans="1:12" ht="11.25" customHeight="1" thickBot="1">
      <c r="B1374" s="105"/>
      <c r="C1374" s="106"/>
      <c r="D1374" s="456"/>
      <c r="E1374" s="107"/>
      <c r="F1374" s="165"/>
      <c r="G1374" s="166"/>
      <c r="H1374" s="166"/>
      <c r="I1374" s="167"/>
      <c r="K1374" s="89"/>
      <c r="L1374" s="89"/>
    </row>
    <row r="1376" spans="1:12" ht="11.25" customHeight="1" thickBot="1"/>
    <row r="1377" spans="1:11" ht="44.25" customHeight="1" thickBot="1">
      <c r="A1377" s="103" t="s">
        <v>541</v>
      </c>
      <c r="B1377" s="101" t="s">
        <v>225</v>
      </c>
      <c r="C1377" s="104" t="s">
        <v>20</v>
      </c>
      <c r="D1377" s="457" t="s">
        <v>142</v>
      </c>
      <c r="E1377" s="98" t="s">
        <v>2</v>
      </c>
      <c r="F1377" s="346" t="s">
        <v>138</v>
      </c>
      <c r="G1377" s="347" t="s">
        <v>139</v>
      </c>
      <c r="H1377" s="347" t="s">
        <v>140</v>
      </c>
      <c r="I1377" s="348" t="s">
        <v>141</v>
      </c>
    </row>
    <row r="1378" spans="1:11" ht="11.25" customHeight="1">
      <c r="A1378" s="542"/>
      <c r="B1378" s="391"/>
      <c r="C1378" s="114"/>
      <c r="D1378" s="258"/>
      <c r="E1378" s="115"/>
      <c r="F1378" s="108"/>
      <c r="G1378" s="18"/>
      <c r="H1378" s="14"/>
      <c r="I1378" s="45"/>
      <c r="J1378" s="1129"/>
    </row>
    <row r="1379" spans="1:11" ht="11.25" customHeight="1">
      <c r="A1379" s="574"/>
      <c r="B1379" s="418"/>
      <c r="C1379" s="401"/>
      <c r="D1379" s="484"/>
      <c r="E1379" s="416"/>
      <c r="F1379" s="109"/>
      <c r="G1379" s="18"/>
      <c r="H1379" s="19"/>
      <c r="I1379" s="22"/>
    </row>
    <row r="1380" spans="1:11" ht="11.25" customHeight="1">
      <c r="A1380" s="574"/>
      <c r="B1380" s="418"/>
      <c r="C1380" s="401"/>
      <c r="D1380" s="484"/>
      <c r="E1380" s="416"/>
      <c r="F1380" s="109"/>
      <c r="G1380" s="18"/>
      <c r="H1380" s="19"/>
      <c r="I1380" s="22"/>
    </row>
    <row r="1381" spans="1:11" ht="11.25" customHeight="1">
      <c r="A1381" s="574"/>
      <c r="B1381" s="418"/>
      <c r="C1381" s="401"/>
      <c r="D1381" s="484"/>
      <c r="E1381" s="416"/>
      <c r="F1381" s="109"/>
      <c r="G1381" s="18"/>
      <c r="H1381" s="19"/>
      <c r="I1381" s="22"/>
    </row>
    <row r="1382" spans="1:11" ht="12" customHeight="1">
      <c r="A1382" s="574"/>
      <c r="B1382" s="418"/>
      <c r="C1382" s="401"/>
      <c r="D1382" s="484"/>
      <c r="E1382" s="416"/>
      <c r="F1382" s="109"/>
      <c r="G1382" s="18"/>
      <c r="H1382" s="19"/>
      <c r="I1382" s="22"/>
    </row>
    <row r="1383" spans="1:11" ht="12.75" customHeight="1">
      <c r="A1383" s="574"/>
      <c r="B1383" s="418"/>
      <c r="C1383" s="401"/>
      <c r="D1383" s="484"/>
      <c r="E1383" s="416"/>
      <c r="F1383" s="109"/>
      <c r="G1383" s="18"/>
      <c r="H1383" s="19"/>
      <c r="I1383" s="22"/>
    </row>
    <row r="1384" spans="1:11" ht="11.25" customHeight="1">
      <c r="A1384" s="574"/>
      <c r="B1384" s="418"/>
      <c r="C1384" s="401"/>
      <c r="D1384" s="484"/>
      <c r="E1384" s="416"/>
      <c r="F1384" s="109"/>
      <c r="G1384" s="18"/>
      <c r="H1384" s="19"/>
      <c r="I1384" s="20"/>
      <c r="J1384" s="1115"/>
      <c r="K1384" s="153"/>
    </row>
    <row r="1385" spans="1:11" ht="11.25" customHeight="1">
      <c r="A1385" s="574"/>
      <c r="B1385" s="418"/>
      <c r="C1385" s="401"/>
      <c r="D1385" s="484"/>
      <c r="E1385" s="416"/>
      <c r="F1385" s="109"/>
      <c r="G1385" s="18"/>
      <c r="H1385" s="19"/>
      <c r="I1385" s="22"/>
    </row>
    <row r="1386" spans="1:11" ht="11.25" customHeight="1">
      <c r="A1386" s="574"/>
      <c r="B1386" s="418"/>
      <c r="C1386" s="401"/>
      <c r="D1386" s="484"/>
      <c r="E1386" s="416"/>
      <c r="F1386" s="109"/>
      <c r="G1386" s="18"/>
      <c r="H1386" s="19"/>
      <c r="I1386" s="22"/>
    </row>
    <row r="1387" spans="1:11" ht="11.25" customHeight="1">
      <c r="A1387" s="574"/>
      <c r="B1387" s="418"/>
      <c r="C1387" s="401"/>
      <c r="D1387" s="484"/>
      <c r="E1387" s="416"/>
      <c r="F1387" s="109"/>
      <c r="G1387" s="18"/>
      <c r="H1387" s="19"/>
      <c r="I1387" s="22"/>
    </row>
    <row r="1388" spans="1:11" ht="11.25" customHeight="1">
      <c r="A1388" s="574"/>
      <c r="B1388" s="418"/>
      <c r="C1388" s="401"/>
      <c r="D1388" s="484"/>
      <c r="E1388" s="416"/>
      <c r="F1388" s="109"/>
      <c r="G1388" s="19"/>
      <c r="H1388" s="18"/>
      <c r="I1388" s="20"/>
    </row>
    <row r="1389" spans="1:11" ht="12" customHeight="1" thickBot="1">
      <c r="A1389" s="544"/>
      <c r="B1389" s="117"/>
      <c r="C1389" s="56"/>
      <c r="D1389" s="251"/>
      <c r="E1389" s="118"/>
      <c r="F1389" s="120"/>
      <c r="G1389" s="24"/>
      <c r="H1389" s="24"/>
      <c r="I1389" s="25"/>
    </row>
    <row r="1390" spans="1:11" s="89" customFormat="1" ht="13.5" thickBot="1">
      <c r="A1390" s="1"/>
      <c r="B1390" s="105"/>
      <c r="C1390" s="106"/>
      <c r="D1390" s="456"/>
      <c r="E1390" s="107"/>
      <c r="F1390" s="165"/>
      <c r="G1390" s="166"/>
      <c r="H1390" s="166"/>
      <c r="I1390" s="167"/>
      <c r="J1390" s="1128"/>
    </row>
    <row r="1391" spans="1:11" ht="12" customHeight="1"/>
    <row r="1392" spans="1:11" ht="12" thickBot="1"/>
    <row r="1393" spans="1:9" ht="27.75" thickBot="1">
      <c r="A1393" s="103" t="s">
        <v>542</v>
      </c>
      <c r="B1393" s="101" t="s">
        <v>224</v>
      </c>
      <c r="C1393" s="104" t="s">
        <v>20</v>
      </c>
      <c r="D1393" s="457" t="s">
        <v>142</v>
      </c>
      <c r="E1393" s="98" t="s">
        <v>2</v>
      </c>
      <c r="F1393" s="346" t="s">
        <v>138</v>
      </c>
      <c r="G1393" s="347" t="s">
        <v>139</v>
      </c>
      <c r="H1393" s="347" t="s">
        <v>140</v>
      </c>
      <c r="I1393" s="348" t="s">
        <v>141</v>
      </c>
    </row>
    <row r="1394" spans="1:9">
      <c r="A1394" s="542"/>
      <c r="B1394" s="391"/>
      <c r="C1394" s="114"/>
      <c r="D1394" s="258"/>
      <c r="E1394" s="115"/>
      <c r="F1394" s="108"/>
      <c r="G1394" s="14"/>
      <c r="H1394" s="14"/>
      <c r="I1394" s="45"/>
    </row>
    <row r="1395" spans="1:9" ht="11.25" customHeight="1">
      <c r="A1395" s="574"/>
      <c r="B1395" s="418"/>
      <c r="C1395" s="401"/>
      <c r="D1395" s="484"/>
      <c r="E1395" s="416"/>
      <c r="F1395" s="109"/>
      <c r="G1395" s="19"/>
      <c r="H1395" s="18"/>
      <c r="I1395" s="20"/>
    </row>
    <row r="1396" spans="1:9" ht="11.25" customHeight="1" thickBot="1">
      <c r="A1396" s="544"/>
      <c r="B1396" s="117"/>
      <c r="C1396" s="56"/>
      <c r="D1396" s="251"/>
      <c r="E1396" s="118"/>
      <c r="F1396" s="120"/>
      <c r="G1396" s="24"/>
      <c r="H1396" s="24"/>
      <c r="I1396" s="25"/>
    </row>
    <row r="1397" spans="1:9" ht="11.25" customHeight="1" thickBot="1">
      <c r="B1397" s="105"/>
      <c r="C1397" s="106"/>
      <c r="D1397" s="456"/>
      <c r="E1397" s="107"/>
      <c r="F1397" s="165"/>
      <c r="G1397" s="166"/>
      <c r="H1397" s="166"/>
      <c r="I1397" s="167"/>
    </row>
    <row r="1400" spans="1:9" ht="12" customHeight="1">
      <c r="A1400" s="90"/>
      <c r="B1400" s="50" t="s">
        <v>226</v>
      </c>
      <c r="C1400" s="92"/>
      <c r="D1400" s="493"/>
      <c r="E1400" s="87"/>
      <c r="F1400" s="88"/>
      <c r="G1400" s="89"/>
      <c r="H1400" s="89"/>
      <c r="I1400" s="89"/>
    </row>
    <row r="1401" spans="1:9" ht="12" thickBot="1"/>
    <row r="1402" spans="1:9" ht="27.75" thickBot="1">
      <c r="A1402" s="103" t="s">
        <v>538</v>
      </c>
      <c r="B1402" s="101" t="s">
        <v>737</v>
      </c>
      <c r="C1402" s="104" t="s">
        <v>20</v>
      </c>
      <c r="D1402" s="457" t="s">
        <v>142</v>
      </c>
      <c r="E1402" s="98" t="s">
        <v>2</v>
      </c>
      <c r="F1402" s="346" t="s">
        <v>138</v>
      </c>
      <c r="G1402" s="347" t="s">
        <v>139</v>
      </c>
      <c r="H1402" s="347" t="s">
        <v>140</v>
      </c>
      <c r="I1402" s="348" t="s">
        <v>141</v>
      </c>
    </row>
    <row r="1403" spans="1:9" ht="11.25" customHeight="1">
      <c r="A1403" s="542"/>
      <c r="B1403" s="1007"/>
      <c r="C1403" s="114"/>
      <c r="D1403" s="258"/>
      <c r="E1403" s="115"/>
      <c r="F1403" s="108"/>
      <c r="G1403" s="14"/>
      <c r="H1403" s="14"/>
      <c r="I1403" s="45"/>
    </row>
    <row r="1404" spans="1:9" ht="11.25" customHeight="1">
      <c r="A1404" s="787"/>
      <c r="B1404" s="781"/>
      <c r="C1404" s="782"/>
      <c r="D1404" s="783"/>
      <c r="E1404" s="799"/>
      <c r="F1404" s="109"/>
      <c r="G1404" s="19"/>
      <c r="H1404" s="19"/>
      <c r="I1404" s="22"/>
    </row>
    <row r="1405" spans="1:9" ht="11.25" customHeight="1">
      <c r="A1405" s="787"/>
      <c r="B1405" s="781"/>
      <c r="C1405" s="782"/>
      <c r="D1405" s="783"/>
      <c r="E1405" s="799"/>
      <c r="F1405" s="109"/>
      <c r="G1405" s="19"/>
      <c r="H1405" s="19"/>
      <c r="I1405" s="22"/>
    </row>
    <row r="1406" spans="1:9" ht="11.25" customHeight="1">
      <c r="A1406" s="787"/>
      <c r="B1406" s="781"/>
      <c r="C1406" s="782"/>
      <c r="D1406" s="783"/>
      <c r="E1406" s="799"/>
      <c r="F1406" s="109"/>
      <c r="G1406" s="19"/>
      <c r="H1406" s="18"/>
      <c r="I1406" s="20"/>
    </row>
    <row r="1407" spans="1:9" ht="11.25" customHeight="1" thickBot="1">
      <c r="A1407" s="1005"/>
      <c r="B1407" s="789"/>
      <c r="C1407" s="790"/>
      <c r="D1407" s="791"/>
      <c r="E1407" s="969"/>
      <c r="F1407" s="120"/>
      <c r="G1407" s="24"/>
      <c r="H1407" s="24"/>
      <c r="I1407" s="25"/>
    </row>
    <row r="1408" spans="1:9" ht="11.25" customHeight="1" thickBot="1">
      <c r="B1408" s="105"/>
      <c r="C1408" s="106"/>
      <c r="D1408" s="456"/>
      <c r="E1408" s="107"/>
      <c r="F1408" s="165"/>
      <c r="G1408" s="166"/>
      <c r="H1408" s="166"/>
      <c r="I1408" s="167"/>
    </row>
    <row r="1409" spans="1:9" ht="12" customHeight="1"/>
    <row r="1410" spans="1:9" ht="12" thickBot="1"/>
    <row r="1411" spans="1:9" ht="27.75" thickBot="1">
      <c r="A1411" s="103" t="s">
        <v>539</v>
      </c>
      <c r="B1411" s="101" t="s">
        <v>738</v>
      </c>
      <c r="C1411" s="104" t="s">
        <v>20</v>
      </c>
      <c r="D1411" s="457" t="s">
        <v>142</v>
      </c>
      <c r="E1411" s="98" t="s">
        <v>2</v>
      </c>
      <c r="F1411" s="346" t="s">
        <v>138</v>
      </c>
      <c r="G1411" s="347" t="s">
        <v>139</v>
      </c>
      <c r="H1411" s="347" t="s">
        <v>140</v>
      </c>
      <c r="I1411" s="348" t="s">
        <v>141</v>
      </c>
    </row>
    <row r="1412" spans="1:9" ht="11.25" customHeight="1">
      <c r="A1412" s="542"/>
      <c r="B1412" s="1007"/>
      <c r="C1412" s="114"/>
      <c r="D1412" s="258"/>
      <c r="E1412" s="115"/>
      <c r="F1412" s="108"/>
      <c r="G1412" s="14"/>
      <c r="H1412" s="14"/>
      <c r="I1412" s="45"/>
    </row>
    <row r="1413" spans="1:9" ht="11.25" customHeight="1">
      <c r="A1413" s="787"/>
      <c r="B1413" s="781"/>
      <c r="C1413" s="782"/>
      <c r="D1413" s="783"/>
      <c r="E1413" s="799"/>
      <c r="F1413" s="109"/>
      <c r="G1413" s="19"/>
      <c r="H1413" s="19"/>
      <c r="I1413" s="22"/>
    </row>
    <row r="1414" spans="1:9" ht="11.25" customHeight="1">
      <c r="A1414" s="787"/>
      <c r="B1414" s="781"/>
      <c r="C1414" s="782"/>
      <c r="D1414" s="783"/>
      <c r="E1414" s="799"/>
      <c r="F1414" s="109"/>
      <c r="G1414" s="19"/>
      <c r="H1414" s="19"/>
      <c r="I1414" s="22"/>
    </row>
    <row r="1415" spans="1:9" ht="11.25" customHeight="1">
      <c r="A1415" s="787"/>
      <c r="B1415" s="781"/>
      <c r="C1415" s="782"/>
      <c r="D1415" s="783"/>
      <c r="E1415" s="799"/>
      <c r="F1415" s="109"/>
      <c r="G1415" s="19"/>
      <c r="H1415" s="18"/>
      <c r="I1415" s="20"/>
    </row>
    <row r="1416" spans="1:9" ht="11.25" customHeight="1" thickBot="1">
      <c r="A1416" s="1005"/>
      <c r="B1416" s="789"/>
      <c r="C1416" s="790"/>
      <c r="D1416" s="791"/>
      <c r="E1416" s="969"/>
      <c r="F1416" s="120"/>
      <c r="G1416" s="24"/>
      <c r="H1416" s="24"/>
      <c r="I1416" s="25"/>
    </row>
    <row r="1417" spans="1:9" ht="11.25" customHeight="1" thickBot="1">
      <c r="B1417" s="105"/>
      <c r="C1417" s="106"/>
      <c r="D1417" s="456"/>
      <c r="E1417" s="107"/>
      <c r="F1417" s="165"/>
      <c r="G1417" s="166"/>
      <c r="H1417" s="166"/>
      <c r="I1417" s="167"/>
    </row>
    <row r="1418" spans="1:9" ht="12" customHeight="1"/>
    <row r="1419" spans="1:9" ht="12" thickBot="1"/>
    <row r="1420" spans="1:9" ht="27.75" thickBot="1">
      <c r="A1420" s="103" t="s">
        <v>540</v>
      </c>
      <c r="B1420" s="101" t="s">
        <v>739</v>
      </c>
      <c r="C1420" s="104" t="s">
        <v>20</v>
      </c>
      <c r="D1420" s="457" t="s">
        <v>142</v>
      </c>
      <c r="E1420" s="98" t="s">
        <v>2</v>
      </c>
      <c r="F1420" s="346" t="s">
        <v>138</v>
      </c>
      <c r="G1420" s="347" t="s">
        <v>139</v>
      </c>
      <c r="H1420" s="347" t="s">
        <v>140</v>
      </c>
      <c r="I1420" s="348" t="s">
        <v>141</v>
      </c>
    </row>
    <row r="1421" spans="1:9" ht="11.25" customHeight="1">
      <c r="A1421" s="542"/>
      <c r="B1421" s="1007"/>
      <c r="C1421" s="114"/>
      <c r="D1421" s="258"/>
      <c r="E1421" s="115"/>
      <c r="F1421" s="108"/>
      <c r="G1421" s="19"/>
      <c r="H1421" s="14"/>
      <c r="I1421" s="45"/>
    </row>
    <row r="1422" spans="1:9" ht="11.25" customHeight="1">
      <c r="A1422" s="787"/>
      <c r="B1422" s="781"/>
      <c r="C1422" s="782"/>
      <c r="D1422" s="783"/>
      <c r="E1422" s="799"/>
      <c r="F1422" s="109"/>
      <c r="G1422" s="19"/>
      <c r="H1422" s="19"/>
      <c r="I1422" s="22"/>
    </row>
    <row r="1423" spans="1:9" ht="11.25" customHeight="1">
      <c r="A1423" s="787"/>
      <c r="B1423" s="781"/>
      <c r="C1423" s="782"/>
      <c r="D1423" s="783"/>
      <c r="E1423" s="799"/>
      <c r="F1423" s="109"/>
      <c r="G1423" s="19"/>
      <c r="H1423" s="19"/>
      <c r="I1423" s="22"/>
    </row>
    <row r="1424" spans="1:9" ht="11.25" customHeight="1">
      <c r="A1424" s="787"/>
      <c r="B1424" s="781"/>
      <c r="C1424" s="782"/>
      <c r="D1424" s="783"/>
      <c r="E1424" s="799"/>
      <c r="F1424" s="109"/>
      <c r="G1424" s="19"/>
      <c r="H1424" s="18"/>
      <c r="I1424" s="20"/>
    </row>
    <row r="1425" spans="1:9" ht="11.25" customHeight="1" thickBot="1">
      <c r="A1425" s="1005"/>
      <c r="B1425" s="789"/>
      <c r="C1425" s="790"/>
      <c r="D1425" s="791"/>
      <c r="E1425" s="969"/>
      <c r="F1425" s="120"/>
      <c r="G1425" s="24"/>
      <c r="H1425" s="24"/>
      <c r="I1425" s="25"/>
    </row>
    <row r="1426" spans="1:9" ht="11.25" customHeight="1" thickBot="1">
      <c r="B1426" s="105"/>
      <c r="C1426" s="106"/>
      <c r="D1426" s="456"/>
      <c r="E1426" s="107"/>
      <c r="F1426" s="165"/>
      <c r="G1426" s="166"/>
      <c r="H1426" s="166"/>
      <c r="I1426" s="167"/>
    </row>
    <row r="1427" spans="1:9" ht="12" customHeight="1"/>
    <row r="1428" spans="1:9" ht="12" thickBot="1"/>
    <row r="1429" spans="1:9" ht="27.75" thickBot="1">
      <c r="A1429" s="624" t="s">
        <v>543</v>
      </c>
      <c r="B1429" s="687" t="s">
        <v>740</v>
      </c>
      <c r="C1429" s="374" t="s">
        <v>20</v>
      </c>
      <c r="D1429" s="479" t="s">
        <v>142</v>
      </c>
      <c r="E1429" s="688" t="s">
        <v>2</v>
      </c>
      <c r="F1429" s="37" t="s">
        <v>138</v>
      </c>
      <c r="G1429" s="38" t="s">
        <v>139</v>
      </c>
      <c r="H1429" s="38" t="s">
        <v>140</v>
      </c>
      <c r="I1429" s="39" t="s">
        <v>141</v>
      </c>
    </row>
    <row r="1430" spans="1:9" ht="11.25" customHeight="1">
      <c r="A1430" s="542"/>
      <c r="B1430" s="1007"/>
      <c r="C1430" s="114"/>
      <c r="D1430" s="258"/>
      <c r="E1430" s="115"/>
      <c r="F1430" s="108"/>
      <c r="G1430" s="19"/>
      <c r="H1430" s="14"/>
      <c r="I1430" s="45"/>
    </row>
    <row r="1431" spans="1:9" ht="11.25" customHeight="1">
      <c r="A1431" s="787"/>
      <c r="B1431" s="781"/>
      <c r="C1431" s="782"/>
      <c r="D1431" s="783"/>
      <c r="E1431" s="799"/>
      <c r="F1431" s="109"/>
      <c r="G1431" s="19"/>
      <c r="H1431" s="19"/>
      <c r="I1431" s="22"/>
    </row>
    <row r="1432" spans="1:9" ht="11.25" customHeight="1">
      <c r="A1432" s="787"/>
      <c r="B1432" s="781"/>
      <c r="C1432" s="782"/>
      <c r="D1432" s="783"/>
      <c r="E1432" s="799"/>
      <c r="F1432" s="109"/>
      <c r="G1432" s="19"/>
      <c r="H1432" s="19"/>
      <c r="I1432" s="22"/>
    </row>
    <row r="1433" spans="1:9" ht="11.25" customHeight="1">
      <c r="A1433" s="787"/>
      <c r="B1433" s="781"/>
      <c r="C1433" s="782"/>
      <c r="D1433" s="783"/>
      <c r="E1433" s="799"/>
      <c r="F1433" s="109"/>
      <c r="G1433" s="19"/>
      <c r="H1433" s="18"/>
      <c r="I1433" s="20"/>
    </row>
    <row r="1434" spans="1:9" ht="11.25" customHeight="1" thickBot="1">
      <c r="A1434" s="1005"/>
      <c r="B1434" s="789"/>
      <c r="C1434" s="790"/>
      <c r="D1434" s="791"/>
      <c r="E1434" s="969"/>
      <c r="F1434" s="120"/>
      <c r="G1434" s="24"/>
      <c r="H1434" s="24"/>
      <c r="I1434" s="25"/>
    </row>
    <row r="1435" spans="1:9" ht="11.25" customHeight="1" thickBot="1">
      <c r="B1435" s="105"/>
      <c r="C1435" s="106"/>
      <c r="D1435" s="456"/>
      <c r="E1435" s="107"/>
      <c r="F1435" s="29"/>
      <c r="G1435" s="30"/>
      <c r="H1435" s="30"/>
      <c r="I1435" s="31"/>
    </row>
    <row r="1436" spans="1:9" ht="12" customHeight="1"/>
    <row r="1437" spans="1:9" ht="29.25" customHeight="1" thickBot="1"/>
    <row r="1438" spans="1:9" ht="27.75" thickBot="1">
      <c r="A1438" s="103" t="s">
        <v>544</v>
      </c>
      <c r="B1438" s="101" t="s">
        <v>741</v>
      </c>
      <c r="C1438" s="104" t="s">
        <v>20</v>
      </c>
      <c r="D1438" s="457" t="s">
        <v>142</v>
      </c>
      <c r="E1438" s="98" t="s">
        <v>2</v>
      </c>
      <c r="F1438" s="346" t="s">
        <v>138</v>
      </c>
      <c r="G1438" s="347" t="s">
        <v>139</v>
      </c>
      <c r="H1438" s="347" t="s">
        <v>140</v>
      </c>
      <c r="I1438" s="348" t="s">
        <v>141</v>
      </c>
    </row>
    <row r="1439" spans="1:9" ht="11.25" customHeight="1">
      <c r="A1439" s="542"/>
      <c r="B1439" s="85"/>
      <c r="C1439" s="114"/>
      <c r="D1439" s="258"/>
      <c r="E1439" s="115"/>
      <c r="F1439" s="108"/>
      <c r="G1439" s="14"/>
      <c r="H1439" s="14"/>
      <c r="I1439" s="45"/>
    </row>
    <row r="1440" spans="1:9" ht="11.25" customHeight="1">
      <c r="A1440" s="574"/>
      <c r="B1440" s="418"/>
      <c r="C1440" s="401"/>
      <c r="D1440" s="484"/>
      <c r="E1440" s="416"/>
      <c r="F1440" s="109"/>
      <c r="G1440" s="19"/>
      <c r="H1440" s="19"/>
      <c r="I1440" s="22"/>
    </row>
    <row r="1441" spans="1:9" ht="11.25" customHeight="1">
      <c r="A1441" s="574"/>
      <c r="B1441" s="418"/>
      <c r="C1441" s="401"/>
      <c r="D1441" s="484"/>
      <c r="E1441" s="416"/>
      <c r="F1441" s="109"/>
      <c r="G1441" s="19"/>
      <c r="H1441" s="19"/>
      <c r="I1441" s="22"/>
    </row>
    <row r="1442" spans="1:9" ht="11.25" customHeight="1">
      <c r="A1442" s="574"/>
      <c r="B1442" s="418"/>
      <c r="C1442" s="401"/>
      <c r="D1442" s="484"/>
      <c r="E1442" s="416"/>
      <c r="F1442" s="109"/>
      <c r="G1442" s="19"/>
      <c r="H1442" s="18"/>
      <c r="I1442" s="20"/>
    </row>
    <row r="1443" spans="1:9" ht="11.25" customHeight="1" thickBot="1">
      <c r="A1443" s="544"/>
      <c r="B1443" s="117"/>
      <c r="C1443" s="56"/>
      <c r="D1443" s="251"/>
      <c r="E1443" s="118"/>
      <c r="F1443" s="120"/>
      <c r="G1443" s="24"/>
      <c r="H1443" s="24"/>
      <c r="I1443" s="25"/>
    </row>
    <row r="1444" spans="1:9" ht="11.25" customHeight="1" thickBot="1">
      <c r="B1444" s="105"/>
      <c r="C1444" s="106"/>
      <c r="D1444" s="456"/>
      <c r="E1444" s="107"/>
      <c r="F1444" s="165"/>
      <c r="G1444" s="166"/>
      <c r="H1444" s="166"/>
      <c r="I1444" s="167"/>
    </row>
    <row r="1445" spans="1:9" ht="12" customHeight="1"/>
    <row r="1446" spans="1:9" ht="29.25" customHeight="1" thickBot="1"/>
    <row r="1447" spans="1:9" ht="27.75" customHeight="1" thickBot="1">
      <c r="A1447" s="103" t="s">
        <v>545</v>
      </c>
      <c r="B1447" s="101" t="s">
        <v>742</v>
      </c>
      <c r="C1447" s="104" t="s">
        <v>20</v>
      </c>
      <c r="D1447" s="457" t="s">
        <v>142</v>
      </c>
      <c r="E1447" s="98" t="s">
        <v>2</v>
      </c>
      <c r="F1447" s="37" t="s">
        <v>138</v>
      </c>
      <c r="G1447" s="38" t="s">
        <v>139</v>
      </c>
      <c r="H1447" s="38" t="s">
        <v>140</v>
      </c>
      <c r="I1447" s="39" t="s">
        <v>141</v>
      </c>
    </row>
    <row r="1448" spans="1:9" ht="11.25" customHeight="1">
      <c r="A1448" s="542"/>
      <c r="B1448" s="1007"/>
      <c r="C1448" s="114"/>
      <c r="D1448" s="258"/>
      <c r="E1448" s="115"/>
      <c r="F1448" s="108"/>
      <c r="G1448" s="14"/>
      <c r="H1448" s="14"/>
      <c r="I1448" s="45"/>
    </row>
    <row r="1449" spans="1:9" ht="11.25" customHeight="1">
      <c r="A1449" s="787"/>
      <c r="B1449" s="781"/>
      <c r="C1449" s="782"/>
      <c r="D1449" s="783"/>
      <c r="E1449" s="799"/>
      <c r="F1449" s="109"/>
      <c r="G1449" s="19"/>
      <c r="H1449" s="19"/>
      <c r="I1449" s="22"/>
    </row>
    <row r="1450" spans="1:9" ht="11.25" customHeight="1">
      <c r="A1450" s="787"/>
      <c r="B1450" s="781"/>
      <c r="C1450" s="782"/>
      <c r="D1450" s="783"/>
      <c r="E1450" s="799"/>
      <c r="F1450" s="109"/>
      <c r="G1450" s="19"/>
      <c r="H1450" s="19"/>
      <c r="I1450" s="22"/>
    </row>
    <row r="1451" spans="1:9" ht="11.25" customHeight="1">
      <c r="A1451" s="787"/>
      <c r="B1451" s="781"/>
      <c r="C1451" s="782"/>
      <c r="D1451" s="783"/>
      <c r="E1451" s="799"/>
      <c r="F1451" s="109"/>
      <c r="G1451" s="19"/>
      <c r="H1451" s="18"/>
      <c r="I1451" s="20"/>
    </row>
    <row r="1452" spans="1:9" ht="11.25" customHeight="1" thickBot="1">
      <c r="A1452" s="1005"/>
      <c r="B1452" s="789"/>
      <c r="C1452" s="790"/>
      <c r="D1452" s="791"/>
      <c r="E1452" s="969"/>
      <c r="F1452" s="120"/>
      <c r="G1452" s="24"/>
      <c r="H1452" s="24"/>
      <c r="I1452" s="25"/>
    </row>
    <row r="1453" spans="1:9" ht="11.25" customHeight="1" thickBot="1">
      <c r="B1453" s="105"/>
      <c r="C1453" s="106"/>
      <c r="D1453" s="456"/>
      <c r="E1453" s="107"/>
      <c r="F1453" s="29"/>
      <c r="G1453" s="30"/>
      <c r="H1453" s="30"/>
      <c r="I1453" s="31"/>
    </row>
    <row r="1454" spans="1:9" ht="12" customHeight="1"/>
    <row r="1455" spans="1:9" ht="12" thickBot="1"/>
    <row r="1456" spans="1:9" ht="44.25" customHeight="1" thickBot="1">
      <c r="A1456" s="103" t="s">
        <v>546</v>
      </c>
      <c r="B1456" s="101" t="s">
        <v>743</v>
      </c>
      <c r="C1456" s="104" t="s">
        <v>20</v>
      </c>
      <c r="D1456" s="457" t="s">
        <v>142</v>
      </c>
      <c r="E1456" s="98" t="s">
        <v>2</v>
      </c>
      <c r="F1456" s="37" t="s">
        <v>138</v>
      </c>
      <c r="G1456" s="38" t="s">
        <v>139</v>
      </c>
      <c r="H1456" s="38" t="s">
        <v>140</v>
      </c>
      <c r="I1456" s="39" t="s">
        <v>141</v>
      </c>
    </row>
    <row r="1457" spans="1:10" ht="11.25" customHeight="1">
      <c r="A1457" s="542"/>
      <c r="B1457" s="1007"/>
      <c r="C1457" s="114"/>
      <c r="D1457" s="258"/>
      <c r="E1457" s="115"/>
      <c r="F1457" s="108"/>
      <c r="G1457" s="14"/>
      <c r="H1457" s="14"/>
      <c r="I1457" s="45"/>
    </row>
    <row r="1458" spans="1:10" ht="11.25" customHeight="1">
      <c r="A1458" s="787"/>
      <c r="B1458" s="781"/>
      <c r="C1458" s="782"/>
      <c r="D1458" s="783"/>
      <c r="E1458" s="799"/>
      <c r="F1458" s="109"/>
      <c r="G1458" s="19"/>
      <c r="H1458" s="19"/>
      <c r="I1458" s="22"/>
    </row>
    <row r="1459" spans="1:10" ht="11.25" customHeight="1">
      <c r="A1459" s="787"/>
      <c r="B1459" s="781"/>
      <c r="C1459" s="782"/>
      <c r="D1459" s="783"/>
      <c r="E1459" s="799"/>
      <c r="F1459" s="109"/>
      <c r="G1459" s="19"/>
      <c r="H1459" s="19"/>
      <c r="I1459" s="22"/>
    </row>
    <row r="1460" spans="1:10" ht="11.25" customHeight="1">
      <c r="A1460" s="787"/>
      <c r="B1460" s="781"/>
      <c r="C1460" s="782"/>
      <c r="D1460" s="783"/>
      <c r="E1460" s="799"/>
      <c r="F1460" s="109"/>
      <c r="G1460" s="19"/>
      <c r="H1460" s="18"/>
      <c r="I1460" s="20"/>
    </row>
    <row r="1461" spans="1:10" ht="11.25" customHeight="1" thickBot="1">
      <c r="A1461" s="1005"/>
      <c r="B1461" s="789"/>
      <c r="C1461" s="790"/>
      <c r="D1461" s="791"/>
      <c r="E1461" s="969"/>
      <c r="F1461" s="120"/>
      <c r="G1461" s="24"/>
      <c r="H1461" s="24"/>
      <c r="I1461" s="25"/>
    </row>
    <row r="1462" spans="1:10" ht="11.25" customHeight="1" thickBot="1">
      <c r="B1462" s="105"/>
      <c r="C1462" s="106"/>
      <c r="D1462" s="456"/>
      <c r="E1462" s="107"/>
      <c r="F1462" s="29"/>
      <c r="G1462" s="30"/>
      <c r="H1462" s="30"/>
      <c r="I1462" s="31"/>
    </row>
    <row r="1463" spans="1:10" ht="12" customHeight="1"/>
    <row r="1464" spans="1:10" s="89" customFormat="1" ht="13.5" thickBot="1">
      <c r="A1464" s="1"/>
      <c r="B1464" s="1"/>
      <c r="C1464" s="1"/>
      <c r="D1464" s="454"/>
      <c r="E1464" s="1"/>
      <c r="F1464" s="1"/>
      <c r="G1464" s="1"/>
      <c r="H1464" s="1"/>
      <c r="I1464" s="1"/>
      <c r="J1464" s="1128"/>
    </row>
    <row r="1465" spans="1:10" ht="12" customHeight="1" thickBot="1">
      <c r="A1465" s="103" t="s">
        <v>547</v>
      </c>
      <c r="B1465" s="101" t="s">
        <v>334</v>
      </c>
      <c r="C1465" s="104" t="s">
        <v>20</v>
      </c>
      <c r="D1465" s="457" t="s">
        <v>142</v>
      </c>
      <c r="E1465" s="98" t="s">
        <v>2</v>
      </c>
      <c r="F1465" s="37" t="s">
        <v>138</v>
      </c>
      <c r="G1465" s="38" t="s">
        <v>139</v>
      </c>
      <c r="H1465" s="38" t="s">
        <v>140</v>
      </c>
      <c r="I1465" s="39" t="s">
        <v>141</v>
      </c>
    </row>
    <row r="1466" spans="1:10">
      <c r="A1466" s="542"/>
      <c r="B1466" s="391"/>
      <c r="C1466" s="114"/>
      <c r="D1466" s="258"/>
      <c r="E1466" s="115"/>
      <c r="F1466" s="108"/>
      <c r="G1466" s="14"/>
      <c r="H1466" s="14"/>
      <c r="I1466" s="45"/>
    </row>
    <row r="1467" spans="1:10" ht="11.25" customHeight="1">
      <c r="A1467" s="574"/>
      <c r="B1467" s="418"/>
      <c r="C1467" s="401"/>
      <c r="D1467" s="484"/>
      <c r="E1467" s="416"/>
      <c r="F1467" s="109"/>
      <c r="G1467" s="19"/>
      <c r="H1467" s="19"/>
      <c r="I1467" s="22"/>
    </row>
    <row r="1468" spans="1:10">
      <c r="A1468" s="574"/>
      <c r="B1468" s="418"/>
      <c r="C1468" s="401"/>
      <c r="D1468" s="484"/>
      <c r="E1468" s="416"/>
      <c r="F1468" s="109"/>
      <c r="G1468" s="19"/>
      <c r="H1468" s="19"/>
      <c r="I1468" s="22"/>
    </row>
    <row r="1469" spans="1:10" ht="11.25" customHeight="1">
      <c r="A1469" s="574"/>
      <c r="B1469" s="418"/>
      <c r="C1469" s="401"/>
      <c r="D1469" s="484"/>
      <c r="E1469" s="416"/>
      <c r="F1469" s="109"/>
      <c r="G1469" s="19"/>
      <c r="H1469" s="18"/>
      <c r="I1469" s="20"/>
    </row>
    <row r="1470" spans="1:10" ht="11.25" customHeight="1" thickBot="1">
      <c r="A1470" s="544"/>
      <c r="B1470" s="117"/>
      <c r="C1470" s="56"/>
      <c r="D1470" s="251"/>
      <c r="E1470" s="118"/>
      <c r="F1470" s="120"/>
      <c r="G1470" s="24"/>
      <c r="H1470" s="24"/>
      <c r="I1470" s="25"/>
    </row>
    <row r="1471" spans="1:10" ht="11.25" customHeight="1" thickBot="1">
      <c r="B1471" s="105"/>
      <c r="C1471" s="106"/>
      <c r="D1471" s="456"/>
      <c r="E1471" s="107"/>
      <c r="F1471" s="29"/>
      <c r="G1471" s="30"/>
      <c r="H1471" s="30"/>
      <c r="I1471" s="31"/>
    </row>
    <row r="1474" spans="1:9" ht="29.25" customHeight="1">
      <c r="A1474" s="90"/>
      <c r="B1474" s="50" t="s">
        <v>227</v>
      </c>
      <c r="C1474" s="92"/>
      <c r="D1474" s="493"/>
      <c r="E1474" s="87"/>
      <c r="F1474" s="88"/>
      <c r="G1474" s="89"/>
      <c r="H1474" s="89"/>
      <c r="I1474" s="89"/>
    </row>
    <row r="1475" spans="1:9" ht="11.25" customHeight="1" thickBot="1"/>
    <row r="1476" spans="1:9" ht="27.75" thickBot="1">
      <c r="A1476" s="103" t="s">
        <v>548</v>
      </c>
      <c r="B1476" s="101" t="s">
        <v>744</v>
      </c>
      <c r="C1476" s="104" t="s">
        <v>20</v>
      </c>
      <c r="D1476" s="457" t="s">
        <v>142</v>
      </c>
      <c r="E1476" s="98" t="s">
        <v>2</v>
      </c>
      <c r="F1476" s="346" t="s">
        <v>138</v>
      </c>
      <c r="G1476" s="347" t="s">
        <v>139</v>
      </c>
      <c r="H1476" s="347" t="s">
        <v>140</v>
      </c>
      <c r="I1476" s="348" t="s">
        <v>141</v>
      </c>
    </row>
    <row r="1477" spans="1:9" ht="11.25" customHeight="1">
      <c r="A1477" s="112"/>
      <c r="B1477" s="1007"/>
      <c r="C1477" s="114"/>
      <c r="D1477" s="258"/>
      <c r="E1477" s="115"/>
      <c r="F1477" s="108"/>
      <c r="G1477" s="13"/>
      <c r="H1477" s="14"/>
      <c r="I1477" s="15"/>
    </row>
    <row r="1478" spans="1:9" ht="12" customHeight="1">
      <c r="A1478" s="836"/>
      <c r="B1478" s="781"/>
      <c r="C1478" s="782"/>
      <c r="D1478" s="783"/>
      <c r="E1478" s="799"/>
      <c r="F1478" s="109"/>
      <c r="G1478" s="18"/>
      <c r="H1478" s="19"/>
      <c r="I1478" s="22"/>
    </row>
    <row r="1479" spans="1:9">
      <c r="A1479" s="836"/>
      <c r="B1479" s="781"/>
      <c r="C1479" s="782"/>
      <c r="D1479" s="783"/>
      <c r="E1479" s="799"/>
      <c r="F1479" s="109"/>
      <c r="G1479" s="18"/>
      <c r="H1479" s="19"/>
      <c r="I1479" s="20"/>
    </row>
    <row r="1480" spans="1:9" ht="11.25" customHeight="1">
      <c r="A1480" s="836"/>
      <c r="B1480" s="781"/>
      <c r="C1480" s="782"/>
      <c r="D1480" s="783"/>
      <c r="E1480" s="799"/>
      <c r="F1480" s="109"/>
      <c r="G1480" s="18"/>
      <c r="H1480" s="19"/>
      <c r="I1480" s="20"/>
    </row>
    <row r="1481" spans="1:9">
      <c r="A1481" s="836"/>
      <c r="B1481" s="781"/>
      <c r="C1481" s="782"/>
      <c r="D1481" s="783"/>
      <c r="E1481" s="799"/>
      <c r="F1481" s="109"/>
      <c r="G1481" s="18"/>
      <c r="H1481" s="19"/>
      <c r="I1481" s="20"/>
    </row>
    <row r="1482" spans="1:9" ht="11.25" customHeight="1">
      <c r="A1482" s="836"/>
      <c r="B1482" s="781"/>
      <c r="C1482" s="782"/>
      <c r="D1482" s="783"/>
      <c r="E1482" s="799"/>
      <c r="F1482" s="109"/>
      <c r="G1482" s="18"/>
      <c r="H1482" s="19"/>
      <c r="I1482" s="20"/>
    </row>
    <row r="1483" spans="1:9" ht="11.25" customHeight="1">
      <c r="A1483" s="836"/>
      <c r="B1483" s="781"/>
      <c r="C1483" s="782"/>
      <c r="D1483" s="783"/>
      <c r="E1483" s="799"/>
      <c r="F1483" s="109"/>
      <c r="G1483" s="18"/>
      <c r="H1483" s="19"/>
      <c r="I1483" s="20"/>
    </row>
    <row r="1484" spans="1:9" ht="11.25" customHeight="1">
      <c r="A1484" s="836"/>
      <c r="B1484" s="781"/>
      <c r="C1484" s="782"/>
      <c r="D1484" s="783"/>
      <c r="E1484" s="799"/>
      <c r="F1484" s="109"/>
      <c r="G1484" s="19"/>
      <c r="H1484" s="18"/>
      <c r="I1484" s="20"/>
    </row>
    <row r="1485" spans="1:9" ht="11.25" customHeight="1" thickBot="1">
      <c r="A1485" s="1008"/>
      <c r="B1485" s="789"/>
      <c r="C1485" s="790"/>
      <c r="D1485" s="791"/>
      <c r="E1485" s="969"/>
      <c r="F1485" s="120"/>
      <c r="G1485" s="24"/>
      <c r="H1485" s="24"/>
      <c r="I1485" s="25"/>
    </row>
    <row r="1486" spans="1:9" ht="11.25" customHeight="1" thickBot="1">
      <c r="B1486" s="105"/>
      <c r="C1486" s="106"/>
      <c r="D1486" s="456"/>
      <c r="E1486" s="107"/>
      <c r="F1486" s="165"/>
      <c r="G1486" s="166"/>
      <c r="H1486" s="166"/>
      <c r="I1486" s="167"/>
    </row>
    <row r="1488" spans="1:9" ht="11.25" customHeight="1" thickBot="1"/>
    <row r="1489" spans="1:9" ht="27.75" thickBot="1">
      <c r="A1489" s="103" t="s">
        <v>549</v>
      </c>
      <c r="B1489" s="101" t="s">
        <v>745</v>
      </c>
      <c r="C1489" s="104" t="s">
        <v>20</v>
      </c>
      <c r="D1489" s="457" t="s">
        <v>142</v>
      </c>
      <c r="E1489" s="98" t="s">
        <v>2</v>
      </c>
      <c r="F1489" s="346" t="s">
        <v>138</v>
      </c>
      <c r="G1489" s="347" t="s">
        <v>139</v>
      </c>
      <c r="H1489" s="347" t="s">
        <v>140</v>
      </c>
      <c r="I1489" s="348" t="s">
        <v>141</v>
      </c>
    </row>
    <row r="1490" spans="1:9" ht="11.25" customHeight="1">
      <c r="A1490" s="112"/>
      <c r="B1490" s="1007"/>
      <c r="C1490" s="114"/>
      <c r="D1490" s="258"/>
      <c r="E1490" s="115"/>
      <c r="F1490" s="108"/>
      <c r="G1490" s="13"/>
      <c r="H1490" s="14"/>
      <c r="I1490" s="15"/>
    </row>
    <row r="1491" spans="1:9" ht="12" customHeight="1">
      <c r="A1491" s="836"/>
      <c r="B1491" s="781"/>
      <c r="C1491" s="782"/>
      <c r="D1491" s="783"/>
      <c r="E1491" s="799"/>
      <c r="F1491" s="109"/>
      <c r="G1491" s="18"/>
      <c r="H1491" s="19"/>
      <c r="I1491" s="22"/>
    </row>
    <row r="1492" spans="1:9">
      <c r="A1492" s="836"/>
      <c r="B1492" s="781"/>
      <c r="C1492" s="782"/>
      <c r="D1492" s="783"/>
      <c r="E1492" s="799"/>
      <c r="F1492" s="109"/>
      <c r="G1492" s="18"/>
      <c r="H1492" s="19"/>
      <c r="I1492" s="20"/>
    </row>
    <row r="1493" spans="1:9" ht="11.25" customHeight="1">
      <c r="A1493" s="836"/>
      <c r="B1493" s="781"/>
      <c r="C1493" s="782"/>
      <c r="D1493" s="783"/>
      <c r="E1493" s="799"/>
      <c r="F1493" s="109"/>
      <c r="G1493" s="18"/>
      <c r="H1493" s="19"/>
      <c r="I1493" s="20"/>
    </row>
    <row r="1494" spans="1:9" ht="11.25" customHeight="1">
      <c r="A1494" s="836"/>
      <c r="B1494" s="781"/>
      <c r="C1494" s="782"/>
      <c r="D1494" s="783"/>
      <c r="E1494" s="799"/>
      <c r="F1494" s="109"/>
      <c r="G1494" s="18"/>
      <c r="H1494" s="19"/>
      <c r="I1494" s="20"/>
    </row>
    <row r="1495" spans="1:9" ht="11.25" customHeight="1">
      <c r="A1495" s="836"/>
      <c r="B1495" s="781"/>
      <c r="C1495" s="782"/>
      <c r="D1495" s="783"/>
      <c r="E1495" s="799"/>
      <c r="F1495" s="109"/>
      <c r="G1495" s="18"/>
      <c r="H1495" s="19"/>
      <c r="I1495" s="20"/>
    </row>
    <row r="1496" spans="1:9" ht="11.25" customHeight="1">
      <c r="A1496" s="836"/>
      <c r="B1496" s="781"/>
      <c r="C1496" s="782"/>
      <c r="D1496" s="783"/>
      <c r="E1496" s="799"/>
      <c r="F1496" s="109"/>
      <c r="G1496" s="18"/>
      <c r="H1496" s="19"/>
      <c r="I1496" s="20"/>
    </row>
    <row r="1497" spans="1:9" ht="11.25" customHeight="1">
      <c r="A1497" s="836"/>
      <c r="B1497" s="781"/>
      <c r="C1497" s="782"/>
      <c r="D1497" s="783"/>
      <c r="E1497" s="799"/>
      <c r="F1497" s="109"/>
      <c r="G1497" s="19"/>
      <c r="H1497" s="18"/>
      <c r="I1497" s="20"/>
    </row>
    <row r="1498" spans="1:9" ht="11.25" customHeight="1" thickBot="1">
      <c r="A1498" s="1008"/>
      <c r="B1498" s="789"/>
      <c r="C1498" s="790"/>
      <c r="D1498" s="791"/>
      <c r="E1498" s="969"/>
      <c r="F1498" s="120"/>
      <c r="G1498" s="24"/>
      <c r="H1498" s="24"/>
      <c r="I1498" s="25"/>
    </row>
    <row r="1499" spans="1:9" ht="11.25" customHeight="1" thickBot="1">
      <c r="B1499" s="105"/>
      <c r="C1499" s="106"/>
      <c r="D1499" s="456"/>
      <c r="E1499" s="107"/>
      <c r="F1499" s="165"/>
      <c r="G1499" s="166"/>
      <c r="H1499" s="166"/>
      <c r="I1499" s="167"/>
    </row>
    <row r="1501" spans="1:9" ht="11.25" customHeight="1" thickBot="1"/>
    <row r="1502" spans="1:9" ht="27.75" thickBot="1">
      <c r="A1502" s="103" t="s">
        <v>550</v>
      </c>
      <c r="B1502" s="101" t="s">
        <v>746</v>
      </c>
      <c r="C1502" s="104" t="s">
        <v>20</v>
      </c>
      <c r="D1502" s="457" t="s">
        <v>142</v>
      </c>
      <c r="E1502" s="98" t="s">
        <v>2</v>
      </c>
      <c r="F1502" s="37" t="s">
        <v>138</v>
      </c>
      <c r="G1502" s="38" t="s">
        <v>139</v>
      </c>
      <c r="H1502" s="38" t="s">
        <v>140</v>
      </c>
      <c r="I1502" s="39" t="s">
        <v>141</v>
      </c>
    </row>
    <row r="1503" spans="1:9" ht="11.25" customHeight="1">
      <c r="A1503" s="112"/>
      <c r="B1503" s="1007"/>
      <c r="C1503" s="114"/>
      <c r="D1503" s="258"/>
      <c r="E1503" s="115"/>
      <c r="F1503" s="108"/>
      <c r="G1503" s="13"/>
      <c r="H1503" s="14"/>
      <c r="I1503" s="15"/>
    </row>
    <row r="1504" spans="1:9" ht="12" customHeight="1">
      <c r="A1504" s="836"/>
      <c r="B1504" s="781"/>
      <c r="C1504" s="782"/>
      <c r="D1504" s="783"/>
      <c r="E1504" s="799"/>
      <c r="F1504" s="109"/>
      <c r="G1504" s="18"/>
      <c r="H1504" s="19"/>
      <c r="I1504" s="22"/>
    </row>
    <row r="1505" spans="1:9">
      <c r="A1505" s="836"/>
      <c r="B1505" s="781"/>
      <c r="C1505" s="782"/>
      <c r="D1505" s="783"/>
      <c r="E1505" s="799"/>
      <c r="F1505" s="109"/>
      <c r="G1505" s="18"/>
      <c r="H1505" s="19"/>
      <c r="I1505" s="20"/>
    </row>
    <row r="1506" spans="1:9" ht="11.25" customHeight="1">
      <c r="A1506" s="836"/>
      <c r="B1506" s="781"/>
      <c r="C1506" s="782"/>
      <c r="D1506" s="783"/>
      <c r="E1506" s="799"/>
      <c r="F1506" s="109"/>
      <c r="G1506" s="18"/>
      <c r="H1506" s="19"/>
      <c r="I1506" s="20"/>
    </row>
    <row r="1507" spans="1:9" ht="11.25" customHeight="1">
      <c r="A1507" s="836"/>
      <c r="B1507" s="781"/>
      <c r="C1507" s="782"/>
      <c r="D1507" s="783"/>
      <c r="E1507" s="799"/>
      <c r="F1507" s="109"/>
      <c r="G1507" s="18"/>
      <c r="H1507" s="19"/>
      <c r="I1507" s="20"/>
    </row>
    <row r="1508" spans="1:9" ht="11.25" customHeight="1">
      <c r="A1508" s="836"/>
      <c r="B1508" s="781"/>
      <c r="C1508" s="782"/>
      <c r="D1508" s="783"/>
      <c r="E1508" s="799"/>
      <c r="F1508" s="109"/>
      <c r="G1508" s="18"/>
      <c r="H1508" s="19"/>
      <c r="I1508" s="20"/>
    </row>
    <row r="1509" spans="1:9" ht="11.25" customHeight="1">
      <c r="A1509" s="836"/>
      <c r="B1509" s="781"/>
      <c r="C1509" s="782"/>
      <c r="D1509" s="783"/>
      <c r="E1509" s="799"/>
      <c r="F1509" s="109"/>
      <c r="G1509" s="18"/>
      <c r="H1509" s="19"/>
      <c r="I1509" s="20"/>
    </row>
    <row r="1510" spans="1:9" ht="11.25" customHeight="1">
      <c r="A1510" s="836"/>
      <c r="B1510" s="781"/>
      <c r="C1510" s="782"/>
      <c r="D1510" s="783"/>
      <c r="E1510" s="799"/>
      <c r="F1510" s="109"/>
      <c r="G1510" s="19"/>
      <c r="H1510" s="18"/>
      <c r="I1510" s="20"/>
    </row>
    <row r="1511" spans="1:9" ht="11.25" customHeight="1" thickBot="1">
      <c r="A1511" s="1008"/>
      <c r="B1511" s="789"/>
      <c r="C1511" s="790"/>
      <c r="D1511" s="791"/>
      <c r="E1511" s="969"/>
      <c r="F1511" s="120"/>
      <c r="G1511" s="24"/>
      <c r="H1511" s="24"/>
      <c r="I1511" s="25"/>
    </row>
    <row r="1512" spans="1:9" ht="11.25" customHeight="1" thickBot="1">
      <c r="B1512" s="105"/>
      <c r="C1512" s="106"/>
      <c r="D1512" s="456"/>
      <c r="E1512" s="107"/>
      <c r="F1512" s="29"/>
      <c r="G1512" s="30"/>
      <c r="H1512" s="30"/>
      <c r="I1512" s="31"/>
    </row>
    <row r="1514" spans="1:9" ht="11.25" customHeight="1" thickBot="1"/>
    <row r="1515" spans="1:9" ht="30.75" customHeight="1" thickBot="1">
      <c r="A1515" s="103" t="s">
        <v>551</v>
      </c>
      <c r="B1515" s="101" t="s">
        <v>747</v>
      </c>
      <c r="C1515" s="104" t="s">
        <v>20</v>
      </c>
      <c r="D1515" s="457" t="s">
        <v>142</v>
      </c>
      <c r="E1515" s="98" t="s">
        <v>2</v>
      </c>
      <c r="F1515" s="346" t="s">
        <v>138</v>
      </c>
      <c r="G1515" s="347" t="s">
        <v>139</v>
      </c>
      <c r="H1515" s="347" t="s">
        <v>140</v>
      </c>
      <c r="I1515" s="348" t="s">
        <v>141</v>
      </c>
    </row>
    <row r="1516" spans="1:9" ht="11.25" customHeight="1">
      <c r="A1516" s="112"/>
      <c r="B1516" s="1007"/>
      <c r="C1516" s="114"/>
      <c r="D1516" s="258"/>
      <c r="E1516" s="115"/>
      <c r="F1516" s="108"/>
      <c r="G1516" s="13"/>
      <c r="H1516" s="14"/>
      <c r="I1516" s="15"/>
    </row>
    <row r="1517" spans="1:9" ht="12" customHeight="1">
      <c r="A1517" s="836"/>
      <c r="B1517" s="781"/>
      <c r="C1517" s="782"/>
      <c r="D1517" s="783"/>
      <c r="E1517" s="799"/>
      <c r="F1517" s="109"/>
      <c r="G1517" s="18"/>
      <c r="H1517" s="19"/>
      <c r="I1517" s="22"/>
    </row>
    <row r="1518" spans="1:9">
      <c r="A1518" s="836"/>
      <c r="B1518" s="781"/>
      <c r="C1518" s="782"/>
      <c r="D1518" s="783"/>
      <c r="E1518" s="799"/>
      <c r="F1518" s="109"/>
      <c r="G1518" s="18"/>
      <c r="H1518" s="19"/>
      <c r="I1518" s="20"/>
    </row>
    <row r="1519" spans="1:9" ht="11.25" customHeight="1">
      <c r="A1519" s="836"/>
      <c r="B1519" s="781"/>
      <c r="C1519" s="782"/>
      <c r="D1519" s="783"/>
      <c r="E1519" s="799"/>
      <c r="F1519" s="109"/>
      <c r="G1519" s="18"/>
      <c r="H1519" s="19"/>
      <c r="I1519" s="20"/>
    </row>
    <row r="1520" spans="1:9" ht="11.25" customHeight="1">
      <c r="A1520" s="836"/>
      <c r="B1520" s="781"/>
      <c r="C1520" s="782"/>
      <c r="D1520" s="783"/>
      <c r="E1520" s="799"/>
      <c r="F1520" s="109"/>
      <c r="G1520" s="18"/>
      <c r="H1520" s="19"/>
      <c r="I1520" s="20"/>
    </row>
    <row r="1521" spans="1:9" ht="11.25" customHeight="1">
      <c r="A1521" s="836"/>
      <c r="B1521" s="781"/>
      <c r="C1521" s="782"/>
      <c r="D1521" s="783"/>
      <c r="E1521" s="799"/>
      <c r="F1521" s="109"/>
      <c r="G1521" s="18"/>
      <c r="H1521" s="19"/>
      <c r="I1521" s="20"/>
    </row>
    <row r="1522" spans="1:9" ht="11.25" customHeight="1">
      <c r="A1522" s="836"/>
      <c r="B1522" s="781"/>
      <c r="C1522" s="782"/>
      <c r="D1522" s="783"/>
      <c r="E1522" s="799"/>
      <c r="F1522" s="109"/>
      <c r="G1522" s="18"/>
      <c r="H1522" s="19"/>
      <c r="I1522" s="20"/>
    </row>
    <row r="1523" spans="1:9" ht="11.25" customHeight="1">
      <c r="A1523" s="836"/>
      <c r="B1523" s="781"/>
      <c r="C1523" s="782"/>
      <c r="D1523" s="783"/>
      <c r="E1523" s="799"/>
      <c r="F1523" s="109"/>
      <c r="G1523" s="19"/>
      <c r="H1523" s="18"/>
      <c r="I1523" s="20"/>
    </row>
    <row r="1524" spans="1:9" ht="11.25" customHeight="1" thickBot="1">
      <c r="A1524" s="1008"/>
      <c r="B1524" s="789"/>
      <c r="C1524" s="790"/>
      <c r="D1524" s="791"/>
      <c r="E1524" s="969"/>
      <c r="F1524" s="120"/>
      <c r="G1524" s="24"/>
      <c r="H1524" s="24"/>
      <c r="I1524" s="25"/>
    </row>
    <row r="1525" spans="1:9" ht="11.25" customHeight="1" thickBot="1">
      <c r="B1525" s="105"/>
      <c r="C1525" s="106"/>
      <c r="D1525" s="456"/>
      <c r="E1525" s="107"/>
      <c r="F1525" s="165"/>
      <c r="G1525" s="166"/>
      <c r="H1525" s="166"/>
      <c r="I1525" s="167"/>
    </row>
    <row r="1527" spans="1:9" ht="11.25" customHeight="1" thickBot="1"/>
    <row r="1528" spans="1:9" ht="27" customHeight="1" thickBot="1">
      <c r="A1528" s="103" t="s">
        <v>552</v>
      </c>
      <c r="B1528" s="101" t="s">
        <v>748</v>
      </c>
      <c r="C1528" s="104" t="s">
        <v>20</v>
      </c>
      <c r="D1528" s="457" t="s">
        <v>142</v>
      </c>
      <c r="E1528" s="98" t="s">
        <v>2</v>
      </c>
      <c r="F1528" s="37" t="s">
        <v>138</v>
      </c>
      <c r="G1528" s="38" t="s">
        <v>139</v>
      </c>
      <c r="H1528" s="38" t="s">
        <v>140</v>
      </c>
      <c r="I1528" s="39" t="s">
        <v>141</v>
      </c>
    </row>
    <row r="1529" spans="1:9" ht="28.5" customHeight="1">
      <c r="A1529" s="112"/>
      <c r="B1529" s="1007"/>
      <c r="C1529" s="114"/>
      <c r="D1529" s="258"/>
      <c r="E1529" s="115"/>
      <c r="F1529" s="108"/>
      <c r="G1529" s="13"/>
      <c r="H1529" s="14"/>
      <c r="I1529" s="15"/>
    </row>
    <row r="1530" spans="1:9" ht="12" customHeight="1">
      <c r="A1530" s="836"/>
      <c r="B1530" s="781"/>
      <c r="C1530" s="782"/>
      <c r="D1530" s="783"/>
      <c r="E1530" s="799"/>
      <c r="F1530" s="109"/>
      <c r="G1530" s="18"/>
      <c r="H1530" s="19"/>
      <c r="I1530" s="22"/>
    </row>
    <row r="1531" spans="1:9">
      <c r="A1531" s="836"/>
      <c r="B1531" s="781"/>
      <c r="C1531" s="782"/>
      <c r="D1531" s="783"/>
      <c r="E1531" s="799"/>
      <c r="F1531" s="109"/>
      <c r="G1531" s="18"/>
      <c r="H1531" s="19"/>
      <c r="I1531" s="20"/>
    </row>
    <row r="1532" spans="1:9" ht="20.25" customHeight="1">
      <c r="A1532" s="836"/>
      <c r="B1532" s="802"/>
      <c r="C1532" s="782"/>
      <c r="D1532" s="783"/>
      <c r="E1532" s="799"/>
      <c r="F1532" s="109"/>
      <c r="G1532" s="18"/>
      <c r="H1532" s="19"/>
      <c r="I1532" s="20"/>
    </row>
    <row r="1533" spans="1:9" ht="11.25" customHeight="1">
      <c r="A1533" s="836"/>
      <c r="B1533" s="781"/>
      <c r="C1533" s="782"/>
      <c r="D1533" s="783"/>
      <c r="E1533" s="799"/>
      <c r="F1533" s="109"/>
      <c r="G1533" s="18"/>
      <c r="H1533" s="19"/>
      <c r="I1533" s="20"/>
    </row>
    <row r="1534" spans="1:9" ht="11.25" customHeight="1">
      <c r="A1534" s="836"/>
      <c r="B1534" s="781"/>
      <c r="C1534" s="782"/>
      <c r="D1534" s="783"/>
      <c r="E1534" s="799"/>
      <c r="F1534" s="109"/>
      <c r="G1534" s="18"/>
      <c r="H1534" s="19"/>
      <c r="I1534" s="20"/>
    </row>
    <row r="1535" spans="1:9" ht="14.25" customHeight="1">
      <c r="A1535" s="836"/>
      <c r="B1535" s="781"/>
      <c r="C1535" s="782"/>
      <c r="D1535" s="783"/>
      <c r="E1535" s="799"/>
      <c r="F1535" s="109"/>
      <c r="G1535" s="18"/>
      <c r="H1535" s="19"/>
      <c r="I1535" s="20"/>
    </row>
    <row r="1536" spans="1:9" ht="21" customHeight="1">
      <c r="A1536" s="836"/>
      <c r="B1536" s="802"/>
      <c r="C1536" s="782"/>
      <c r="D1536" s="783"/>
      <c r="E1536" s="799"/>
      <c r="F1536" s="109"/>
      <c r="G1536" s="19"/>
      <c r="H1536" s="18"/>
      <c r="I1536" s="20"/>
    </row>
    <row r="1537" spans="1:9" ht="11.25" customHeight="1" thickBot="1">
      <c r="A1537" s="1008"/>
      <c r="B1537" s="789"/>
      <c r="C1537" s="790"/>
      <c r="D1537" s="791"/>
      <c r="E1537" s="969"/>
      <c r="F1537" s="120"/>
      <c r="G1537" s="24"/>
      <c r="H1537" s="24"/>
      <c r="I1537" s="25"/>
    </row>
    <row r="1538" spans="1:9" ht="11.25" customHeight="1" thickBot="1">
      <c r="B1538" s="105"/>
      <c r="C1538" s="106"/>
      <c r="D1538" s="456"/>
      <c r="E1538" s="107"/>
      <c r="F1538" s="29"/>
      <c r="G1538" s="30"/>
      <c r="H1538" s="30"/>
      <c r="I1538" s="31"/>
    </row>
    <row r="1540" spans="1:9" ht="11.25" customHeight="1" thickBot="1"/>
    <row r="1541" spans="1:9" ht="27.75" thickBot="1">
      <c r="A1541" s="338" t="s">
        <v>553</v>
      </c>
      <c r="B1541" s="101" t="s">
        <v>749</v>
      </c>
      <c r="C1541" s="104" t="s">
        <v>20</v>
      </c>
      <c r="D1541" s="457" t="s">
        <v>142</v>
      </c>
      <c r="E1541" s="98" t="s">
        <v>2</v>
      </c>
      <c r="F1541" s="37" t="s">
        <v>138</v>
      </c>
      <c r="G1541" s="38" t="s">
        <v>139</v>
      </c>
      <c r="H1541" s="38" t="s">
        <v>140</v>
      </c>
      <c r="I1541" s="39" t="s">
        <v>141</v>
      </c>
    </row>
    <row r="1542" spans="1:9" ht="11.25" customHeight="1">
      <c r="A1542" s="112"/>
      <c r="B1542" s="157"/>
      <c r="C1542" s="114"/>
      <c r="D1542" s="258"/>
      <c r="E1542" s="115"/>
      <c r="F1542" s="108"/>
      <c r="G1542" s="13"/>
      <c r="H1542" s="14"/>
      <c r="I1542" s="15"/>
    </row>
    <row r="1543" spans="1:9" ht="12" customHeight="1">
      <c r="A1543" s="836"/>
      <c r="B1543" s="781"/>
      <c r="C1543" s="782"/>
      <c r="D1543" s="783"/>
      <c r="E1543" s="799"/>
      <c r="F1543" s="109"/>
      <c r="G1543" s="18"/>
      <c r="H1543" s="19"/>
      <c r="I1543" s="22"/>
    </row>
    <row r="1544" spans="1:9">
      <c r="A1544" s="836"/>
      <c r="B1544" s="781"/>
      <c r="C1544" s="782"/>
      <c r="D1544" s="783"/>
      <c r="E1544" s="799"/>
      <c r="F1544" s="109"/>
      <c r="G1544" s="18"/>
      <c r="H1544" s="19"/>
      <c r="I1544" s="20"/>
    </row>
    <row r="1545" spans="1:9">
      <c r="A1545" s="836"/>
      <c r="B1545" s="781"/>
      <c r="C1545" s="782"/>
      <c r="D1545" s="783"/>
      <c r="E1545" s="799"/>
      <c r="F1545" s="109"/>
      <c r="G1545" s="18"/>
      <c r="H1545" s="19"/>
      <c r="I1545" s="20"/>
    </row>
    <row r="1546" spans="1:9" ht="11.25" customHeight="1">
      <c r="A1546" s="836"/>
      <c r="B1546" s="781"/>
      <c r="C1546" s="782"/>
      <c r="D1546" s="783"/>
      <c r="E1546" s="799"/>
      <c r="F1546" s="109"/>
      <c r="G1546" s="18"/>
      <c r="H1546" s="19"/>
      <c r="I1546" s="20"/>
    </row>
    <row r="1547" spans="1:9" ht="11.25" customHeight="1">
      <c r="A1547" s="836"/>
      <c r="B1547" s="781"/>
      <c r="C1547" s="782"/>
      <c r="D1547" s="783"/>
      <c r="E1547" s="799"/>
      <c r="F1547" s="109"/>
      <c r="G1547" s="18"/>
      <c r="H1547" s="19"/>
      <c r="I1547" s="20"/>
    </row>
    <row r="1548" spans="1:9" ht="11.25" customHeight="1">
      <c r="A1548" s="836"/>
      <c r="B1548" s="781"/>
      <c r="C1548" s="782"/>
      <c r="D1548" s="783"/>
      <c r="E1548" s="799"/>
      <c r="F1548" s="109"/>
      <c r="G1548" s="18"/>
      <c r="H1548" s="19"/>
      <c r="I1548" s="20"/>
    </row>
    <row r="1549" spans="1:9" ht="11.25" customHeight="1">
      <c r="A1549" s="836"/>
      <c r="B1549" s="781"/>
      <c r="C1549" s="782"/>
      <c r="D1549" s="783"/>
      <c r="E1549" s="799"/>
      <c r="F1549" s="109"/>
      <c r="G1549" s="19"/>
      <c r="H1549" s="18"/>
      <c r="I1549" s="20"/>
    </row>
    <row r="1550" spans="1:9" ht="12" customHeight="1" thickBot="1">
      <c r="A1550" s="1008"/>
      <c r="B1550" s="789"/>
      <c r="C1550" s="790"/>
      <c r="D1550" s="791"/>
      <c r="E1550" s="969"/>
      <c r="F1550" s="120"/>
      <c r="G1550" s="24"/>
      <c r="H1550" s="24"/>
      <c r="I1550" s="25"/>
    </row>
    <row r="1551" spans="1:9" ht="15.75" customHeight="1" thickBot="1">
      <c r="B1551" s="105"/>
      <c r="C1551" s="106"/>
      <c r="D1551" s="456"/>
      <c r="E1551" s="107"/>
      <c r="F1551" s="29"/>
      <c r="G1551" s="30"/>
      <c r="H1551" s="30"/>
      <c r="I1551" s="31"/>
    </row>
    <row r="1553" spans="1:9" ht="11.25" customHeight="1" thickBot="1"/>
    <row r="1554" spans="1:9" ht="14.25" thickBot="1">
      <c r="A1554" s="103" t="s">
        <v>554</v>
      </c>
      <c r="B1554" s="101" t="s">
        <v>750</v>
      </c>
      <c r="C1554" s="104" t="s">
        <v>20</v>
      </c>
      <c r="D1554" s="457" t="s">
        <v>142</v>
      </c>
      <c r="E1554" s="98" t="s">
        <v>2</v>
      </c>
      <c r="F1554" s="37" t="s">
        <v>138</v>
      </c>
      <c r="G1554" s="38" t="s">
        <v>139</v>
      </c>
      <c r="H1554" s="38" t="s">
        <v>140</v>
      </c>
      <c r="I1554" s="39" t="s">
        <v>141</v>
      </c>
    </row>
    <row r="1555" spans="1:9" ht="11.25" customHeight="1">
      <c r="A1555" s="112"/>
      <c r="B1555" s="157"/>
      <c r="C1555" s="114"/>
      <c r="D1555" s="258"/>
      <c r="E1555" s="115"/>
      <c r="F1555" s="109"/>
      <c r="G1555" s="19"/>
      <c r="H1555" s="19"/>
      <c r="I1555" s="22"/>
    </row>
    <row r="1556" spans="1:9" ht="11.25" customHeight="1">
      <c r="A1556" s="787"/>
      <c r="B1556" s="781"/>
      <c r="C1556" s="782"/>
      <c r="D1556" s="783"/>
      <c r="E1556" s="799"/>
      <c r="F1556" s="109"/>
      <c r="G1556" s="19"/>
      <c r="H1556" s="18"/>
      <c r="I1556" s="20"/>
    </row>
    <row r="1557" spans="1:9" ht="12" customHeight="1" thickBot="1">
      <c r="A1557" s="1008"/>
      <c r="B1557" s="789"/>
      <c r="C1557" s="790"/>
      <c r="D1557" s="791"/>
      <c r="E1557" s="969"/>
      <c r="F1557" s="120"/>
      <c r="G1557" s="24"/>
      <c r="H1557" s="24"/>
      <c r="I1557" s="25"/>
    </row>
    <row r="1558" spans="1:9" ht="12" thickBot="1">
      <c r="B1558" s="105"/>
      <c r="C1558" s="106"/>
      <c r="D1558" s="456"/>
      <c r="E1558" s="107"/>
      <c r="F1558" s="29"/>
      <c r="G1558" s="30"/>
      <c r="H1558" s="30"/>
      <c r="I1558" s="31"/>
    </row>
    <row r="1560" spans="1:9" ht="11.25" customHeight="1" thickBot="1"/>
    <row r="1561" spans="1:9" ht="14.25" thickBot="1">
      <c r="A1561" s="103" t="s">
        <v>555</v>
      </c>
      <c r="B1561" s="101" t="s">
        <v>751</v>
      </c>
      <c r="C1561" s="104" t="s">
        <v>20</v>
      </c>
      <c r="D1561" s="457" t="s">
        <v>142</v>
      </c>
      <c r="E1561" s="98" t="s">
        <v>2</v>
      </c>
      <c r="F1561" s="37" t="s">
        <v>138</v>
      </c>
      <c r="G1561" s="38" t="s">
        <v>139</v>
      </c>
      <c r="H1561" s="38" t="s">
        <v>140</v>
      </c>
      <c r="I1561" s="39" t="s">
        <v>141</v>
      </c>
    </row>
    <row r="1562" spans="1:9" ht="11.25" customHeight="1">
      <c r="A1562" s="542"/>
      <c r="B1562" s="93"/>
      <c r="C1562" s="114"/>
      <c r="D1562" s="258"/>
      <c r="E1562" s="115"/>
      <c r="F1562" s="109"/>
      <c r="G1562" s="19"/>
      <c r="H1562" s="19"/>
      <c r="I1562" s="22"/>
    </row>
    <row r="1563" spans="1:9" ht="11.25" customHeight="1">
      <c r="A1563" s="574"/>
      <c r="B1563" s="418"/>
      <c r="C1563" s="401"/>
      <c r="D1563" s="484"/>
      <c r="E1563" s="416"/>
      <c r="F1563" s="109"/>
      <c r="G1563" s="19"/>
      <c r="H1563" s="18"/>
      <c r="I1563" s="20"/>
    </row>
    <row r="1564" spans="1:9" ht="12" customHeight="1" thickBot="1">
      <c r="A1564" s="544"/>
      <c r="B1564" s="117"/>
      <c r="C1564" s="56"/>
      <c r="D1564" s="251"/>
      <c r="E1564" s="118"/>
      <c r="F1564" s="120"/>
      <c r="G1564" s="24"/>
      <c r="H1564" s="24"/>
      <c r="I1564" s="25"/>
    </row>
    <row r="1565" spans="1:9" ht="12" thickBot="1">
      <c r="B1565" s="105"/>
      <c r="C1565" s="106"/>
      <c r="D1565" s="456"/>
      <c r="E1565" s="107"/>
      <c r="F1565" s="29"/>
      <c r="G1565" s="30"/>
      <c r="H1565" s="30"/>
      <c r="I1565" s="31"/>
    </row>
    <row r="1567" spans="1:9" ht="11.25" customHeight="1" thickBot="1"/>
    <row r="1568" spans="1:9" ht="14.25" thickBot="1">
      <c r="A1568" s="103" t="s">
        <v>556</v>
      </c>
      <c r="B1568" s="101" t="s">
        <v>752</v>
      </c>
      <c r="C1568" s="104" t="s">
        <v>20</v>
      </c>
      <c r="D1568" s="457" t="s">
        <v>142</v>
      </c>
      <c r="E1568" s="98" t="s">
        <v>2</v>
      </c>
      <c r="F1568" s="37" t="s">
        <v>138</v>
      </c>
      <c r="G1568" s="38" t="s">
        <v>139</v>
      </c>
      <c r="H1568" s="38" t="s">
        <v>140</v>
      </c>
      <c r="I1568" s="39" t="s">
        <v>141</v>
      </c>
    </row>
    <row r="1569" spans="1:9" ht="11.25" customHeight="1">
      <c r="A1569" s="542"/>
      <c r="B1569" s="157"/>
      <c r="C1569" s="114"/>
      <c r="D1569" s="258"/>
      <c r="E1569" s="115"/>
      <c r="F1569" s="109"/>
      <c r="G1569" s="19"/>
      <c r="H1569" s="19"/>
      <c r="I1569" s="22"/>
    </row>
    <row r="1570" spans="1:9" ht="11.25" customHeight="1">
      <c r="A1570" s="787"/>
      <c r="B1570" s="781"/>
      <c r="C1570" s="782"/>
      <c r="D1570" s="783"/>
      <c r="E1570" s="799"/>
      <c r="F1570" s="109"/>
      <c r="G1570" s="19"/>
      <c r="H1570" s="18"/>
      <c r="I1570" s="20"/>
    </row>
    <row r="1571" spans="1:9" ht="12" customHeight="1" thickBot="1">
      <c r="A1571" s="1005"/>
      <c r="B1571" s="789"/>
      <c r="C1571" s="790"/>
      <c r="D1571" s="791"/>
      <c r="E1571" s="969"/>
      <c r="F1571" s="120"/>
      <c r="G1571" s="24"/>
      <c r="H1571" s="24"/>
      <c r="I1571" s="25"/>
    </row>
    <row r="1572" spans="1:9" ht="12" thickBot="1">
      <c r="B1572" s="105"/>
      <c r="C1572" s="106"/>
      <c r="D1572" s="456"/>
      <c r="E1572" s="107"/>
      <c r="F1572" s="29"/>
      <c r="G1572" s="30"/>
      <c r="H1572" s="30"/>
      <c r="I1572" s="31"/>
    </row>
    <row r="1574" spans="1:9" ht="11.25" customHeight="1" thickBot="1"/>
    <row r="1575" spans="1:9" ht="14.25" thickBot="1">
      <c r="A1575" s="103" t="s">
        <v>557</v>
      </c>
      <c r="B1575" s="101" t="s">
        <v>753</v>
      </c>
      <c r="C1575" s="104" t="s">
        <v>20</v>
      </c>
      <c r="D1575" s="457" t="s">
        <v>142</v>
      </c>
      <c r="E1575" s="98" t="s">
        <v>2</v>
      </c>
      <c r="F1575" s="37" t="s">
        <v>138</v>
      </c>
      <c r="G1575" s="38" t="s">
        <v>139</v>
      </c>
      <c r="H1575" s="38" t="s">
        <v>140</v>
      </c>
      <c r="I1575" s="39" t="s">
        <v>141</v>
      </c>
    </row>
    <row r="1576" spans="1:9" ht="11.25" customHeight="1">
      <c r="A1576" s="1009"/>
      <c r="B1576" s="1010"/>
      <c r="C1576" s="1011"/>
      <c r="D1576" s="1012"/>
      <c r="E1576" s="1013"/>
      <c r="F1576" s="109"/>
      <c r="G1576" s="19"/>
      <c r="H1576" s="19"/>
      <c r="I1576" s="22"/>
    </row>
    <row r="1577" spans="1:9" ht="11.25" customHeight="1">
      <c r="A1577" s="1014"/>
      <c r="B1577" s="1015"/>
      <c r="C1577" s="1016"/>
      <c r="D1577" s="1017"/>
      <c r="E1577" s="1018"/>
      <c r="F1577" s="109"/>
      <c r="G1577" s="19"/>
      <c r="H1577" s="18"/>
      <c r="I1577" s="20"/>
    </row>
    <row r="1578" spans="1:9" ht="12" customHeight="1" thickBot="1">
      <c r="A1578" s="1019"/>
      <c r="B1578" s="1020"/>
      <c r="C1578" s="1021"/>
      <c r="D1578" s="1022"/>
      <c r="E1578" s="1023"/>
      <c r="F1578" s="120"/>
      <c r="G1578" s="24"/>
      <c r="H1578" s="24"/>
      <c r="I1578" s="25"/>
    </row>
    <row r="1579" spans="1:9" ht="12" thickBot="1">
      <c r="B1579" s="105"/>
      <c r="C1579" s="106"/>
      <c r="D1579" s="456"/>
      <c r="E1579" s="107"/>
      <c r="F1579" s="29"/>
      <c r="G1579" s="30"/>
      <c r="H1579" s="30"/>
      <c r="I1579" s="31"/>
    </row>
    <row r="1581" spans="1:9" ht="11.25" customHeight="1" thickBot="1"/>
    <row r="1582" spans="1:9" ht="27.75" thickBot="1">
      <c r="A1582" s="103" t="s">
        <v>558</v>
      </c>
      <c r="B1582" s="101" t="s">
        <v>754</v>
      </c>
      <c r="C1582" s="104" t="s">
        <v>20</v>
      </c>
      <c r="D1582" s="457" t="s">
        <v>142</v>
      </c>
      <c r="E1582" s="98" t="s">
        <v>2</v>
      </c>
      <c r="F1582" s="37" t="s">
        <v>138</v>
      </c>
      <c r="G1582" s="38" t="s">
        <v>139</v>
      </c>
      <c r="H1582" s="38" t="s">
        <v>140</v>
      </c>
      <c r="I1582" s="39" t="s">
        <v>141</v>
      </c>
    </row>
    <row r="1583" spans="1:9" ht="11.25" customHeight="1">
      <c r="A1583" s="542"/>
      <c r="B1583" s="157"/>
      <c r="C1583" s="114"/>
      <c r="D1583" s="258"/>
      <c r="E1583" s="115"/>
      <c r="F1583" s="108"/>
      <c r="G1583" s="14"/>
      <c r="H1583" s="14"/>
      <c r="I1583" s="45"/>
    </row>
    <row r="1584" spans="1:9" ht="11.25" customHeight="1">
      <c r="A1584" s="787"/>
      <c r="B1584" s="781"/>
      <c r="C1584" s="782"/>
      <c r="D1584" s="783"/>
      <c r="E1584" s="799"/>
      <c r="F1584" s="109"/>
      <c r="G1584" s="19"/>
      <c r="H1584" s="18"/>
      <c r="I1584" s="20"/>
    </row>
    <row r="1585" spans="1:10" ht="12" customHeight="1" thickBot="1">
      <c r="A1585" s="1005"/>
      <c r="B1585" s="789"/>
      <c r="C1585" s="790"/>
      <c r="D1585" s="791"/>
      <c r="E1585" s="969"/>
      <c r="F1585" s="120"/>
      <c r="G1585" s="24"/>
      <c r="H1585" s="24"/>
      <c r="I1585" s="25"/>
    </row>
    <row r="1586" spans="1:10" s="89" customFormat="1" ht="12.75" customHeight="1" thickBot="1">
      <c r="A1586" s="1"/>
      <c r="B1586" s="105"/>
      <c r="C1586" s="106"/>
      <c r="D1586" s="456"/>
      <c r="E1586" s="107"/>
      <c r="F1586" s="29"/>
      <c r="G1586" s="30"/>
      <c r="H1586" s="30"/>
      <c r="I1586" s="31"/>
      <c r="J1586" s="1128"/>
    </row>
    <row r="1587" spans="1:10" ht="12" customHeight="1"/>
    <row r="1588" spans="1:10" ht="12" thickBot="1"/>
    <row r="1589" spans="1:10" ht="14.25" thickBot="1">
      <c r="A1589" s="103" t="s">
        <v>559</v>
      </c>
      <c r="B1589" s="101" t="s">
        <v>228</v>
      </c>
      <c r="C1589" s="104" t="s">
        <v>20</v>
      </c>
      <c r="D1589" s="457" t="s">
        <v>142</v>
      </c>
      <c r="E1589" s="98" t="s">
        <v>2</v>
      </c>
      <c r="F1589" s="346" t="s">
        <v>138</v>
      </c>
      <c r="G1589" s="347" t="s">
        <v>139</v>
      </c>
      <c r="H1589" s="347" t="s">
        <v>140</v>
      </c>
      <c r="I1589" s="348" t="s">
        <v>141</v>
      </c>
    </row>
    <row r="1590" spans="1:10" ht="11.25" customHeight="1">
      <c r="A1590" s="593"/>
      <c r="B1590" s="609"/>
      <c r="C1590" s="610"/>
      <c r="D1590" s="611"/>
      <c r="E1590" s="612"/>
      <c r="F1590" s="108"/>
      <c r="G1590" s="14"/>
      <c r="H1590" s="14"/>
      <c r="I1590" s="45"/>
    </row>
    <row r="1591" spans="1:10" ht="11.25" customHeight="1">
      <c r="A1591" s="594"/>
      <c r="B1591" s="613"/>
      <c r="C1591" s="614"/>
      <c r="D1591" s="615"/>
      <c r="E1591" s="616"/>
      <c r="F1591" s="109"/>
      <c r="G1591" s="19"/>
      <c r="H1591" s="18"/>
      <c r="I1591" s="20"/>
    </row>
    <row r="1592" spans="1:10" ht="11.25" customHeight="1" thickBot="1">
      <c r="A1592" s="595"/>
      <c r="B1592" s="617"/>
      <c r="C1592" s="618"/>
      <c r="D1592" s="619"/>
      <c r="E1592" s="623"/>
      <c r="F1592" s="120"/>
      <c r="G1592" s="24"/>
      <c r="H1592" s="24"/>
      <c r="I1592" s="25"/>
    </row>
    <row r="1593" spans="1:10" ht="11.25" customHeight="1" thickBot="1">
      <c r="B1593" s="105"/>
      <c r="C1593" s="106"/>
      <c r="D1593" s="456"/>
      <c r="E1593" s="107"/>
      <c r="F1593" s="165"/>
      <c r="G1593" s="166"/>
      <c r="H1593" s="166"/>
      <c r="I1593" s="167"/>
    </row>
    <row r="1594" spans="1:10" ht="12" customHeight="1"/>
    <row r="1595" spans="1:10" ht="15" customHeight="1"/>
    <row r="1596" spans="1:10" ht="13.5">
      <c r="A1596" s="90"/>
      <c r="B1596" s="50" t="s">
        <v>229</v>
      </c>
      <c r="C1596" s="92"/>
      <c r="D1596" s="493"/>
      <c r="E1596" s="87"/>
      <c r="F1596" s="88"/>
      <c r="G1596" s="89"/>
      <c r="H1596" s="89"/>
      <c r="I1596" s="89"/>
    </row>
    <row r="1597" spans="1:10" ht="11.25" customHeight="1" thickBot="1"/>
    <row r="1598" spans="1:10" ht="14.25" thickBot="1">
      <c r="A1598" s="624" t="s">
        <v>560</v>
      </c>
      <c r="B1598" s="626" t="s">
        <v>755</v>
      </c>
      <c r="C1598" s="625" t="s">
        <v>20</v>
      </c>
      <c r="D1598" s="457" t="s">
        <v>142</v>
      </c>
      <c r="E1598" s="98" t="s">
        <v>2</v>
      </c>
      <c r="F1598" s="346" t="s">
        <v>138</v>
      </c>
      <c r="G1598" s="347" t="s">
        <v>139</v>
      </c>
      <c r="H1598" s="347" t="s">
        <v>140</v>
      </c>
      <c r="I1598" s="348" t="s">
        <v>141</v>
      </c>
    </row>
    <row r="1599" spans="1:10" ht="11.25" customHeight="1">
      <c r="A1599" s="593"/>
      <c r="B1599" s="93"/>
      <c r="C1599" s="610"/>
      <c r="D1599" s="611"/>
      <c r="E1599" s="612"/>
      <c r="F1599" s="12"/>
      <c r="G1599" s="14"/>
      <c r="H1599" s="14"/>
      <c r="I1599" s="45"/>
    </row>
    <row r="1600" spans="1:10" ht="11.25" customHeight="1">
      <c r="A1600" s="594"/>
      <c r="B1600" s="613"/>
      <c r="C1600" s="614"/>
      <c r="D1600" s="615"/>
      <c r="E1600" s="616"/>
      <c r="F1600" s="17"/>
      <c r="G1600" s="19"/>
      <c r="H1600" s="18"/>
      <c r="I1600" s="20"/>
    </row>
    <row r="1601" spans="1:9" ht="12" customHeight="1" thickBot="1">
      <c r="A1601" s="595"/>
      <c r="B1601" s="617"/>
      <c r="C1601" s="618"/>
      <c r="D1601" s="619"/>
      <c r="E1601" s="623"/>
      <c r="F1601" s="23"/>
      <c r="G1601" s="24"/>
      <c r="H1601" s="24"/>
      <c r="I1601" s="25"/>
    </row>
    <row r="1602" spans="1:9" ht="12" thickBot="1">
      <c r="B1602" s="105"/>
      <c r="C1602" s="106"/>
      <c r="D1602" s="456"/>
      <c r="E1602" s="107"/>
      <c r="F1602" s="165"/>
      <c r="G1602" s="166"/>
      <c r="H1602" s="166"/>
      <c r="I1602" s="167"/>
    </row>
    <row r="1604" spans="1:9" ht="11.25" customHeight="1" thickBot="1"/>
    <row r="1605" spans="1:9" ht="14.25" thickBot="1">
      <c r="A1605" s="11" t="s">
        <v>561</v>
      </c>
      <c r="B1605" s="101" t="s">
        <v>230</v>
      </c>
      <c r="C1605" s="104" t="s">
        <v>20</v>
      </c>
      <c r="D1605" s="457" t="s">
        <v>142</v>
      </c>
      <c r="E1605" s="98" t="s">
        <v>2</v>
      </c>
      <c r="F1605" s="37" t="s">
        <v>138</v>
      </c>
      <c r="G1605" s="38" t="s">
        <v>139</v>
      </c>
      <c r="H1605" s="38" t="s">
        <v>140</v>
      </c>
      <c r="I1605" s="39" t="s">
        <v>141</v>
      </c>
    </row>
    <row r="1606" spans="1:9" ht="11.25" customHeight="1">
      <c r="A1606" s="594"/>
      <c r="B1606" s="609"/>
      <c r="C1606" s="610"/>
      <c r="D1606" s="611"/>
      <c r="E1606" s="612"/>
      <c r="F1606" s="17"/>
      <c r="G1606" s="19"/>
      <c r="H1606" s="19"/>
      <c r="I1606" s="22"/>
    </row>
    <row r="1607" spans="1:9" ht="11.25" customHeight="1">
      <c r="A1607" s="594"/>
      <c r="B1607" s="613"/>
      <c r="C1607" s="614"/>
      <c r="D1607" s="615"/>
      <c r="E1607" s="616"/>
      <c r="F1607" s="17"/>
      <c r="G1607" s="19"/>
      <c r="H1607" s="18"/>
      <c r="I1607" s="20"/>
    </row>
    <row r="1608" spans="1:9" ht="12" customHeight="1" thickBot="1">
      <c r="A1608" s="595"/>
      <c r="B1608" s="617"/>
      <c r="C1608" s="618"/>
      <c r="D1608" s="619"/>
      <c r="E1608" s="623"/>
      <c r="F1608" s="23"/>
      <c r="G1608" s="24"/>
      <c r="H1608" s="24"/>
      <c r="I1608" s="25"/>
    </row>
    <row r="1609" spans="1:9" ht="12" thickBot="1">
      <c r="B1609" s="105"/>
      <c r="C1609" s="106"/>
      <c r="D1609" s="456"/>
      <c r="E1609" s="107"/>
      <c r="F1609" s="29"/>
      <c r="G1609" s="30"/>
      <c r="H1609" s="30"/>
      <c r="I1609" s="31"/>
    </row>
    <row r="1611" spans="1:9" ht="11.25" customHeight="1" thickBot="1"/>
    <row r="1612" spans="1:9" ht="11.25" customHeight="1" thickBot="1">
      <c r="A1612" s="11" t="s">
        <v>562</v>
      </c>
      <c r="B1612" s="101" t="s">
        <v>231</v>
      </c>
      <c r="C1612" s="104" t="s">
        <v>20</v>
      </c>
      <c r="D1612" s="457" t="s">
        <v>142</v>
      </c>
      <c r="E1612" s="98" t="s">
        <v>2</v>
      </c>
      <c r="F1612" s="37" t="s">
        <v>138</v>
      </c>
      <c r="G1612" s="38" t="s">
        <v>139</v>
      </c>
      <c r="H1612" s="38" t="s">
        <v>140</v>
      </c>
      <c r="I1612" s="39" t="s">
        <v>141</v>
      </c>
    </row>
    <row r="1613" spans="1:9" ht="11.25" customHeight="1">
      <c r="A1613" s="594"/>
      <c r="B1613" s="609"/>
      <c r="C1613" s="610"/>
      <c r="D1613" s="611"/>
      <c r="E1613" s="612"/>
      <c r="F1613" s="17"/>
      <c r="G1613" s="19"/>
      <c r="H1613" s="19"/>
      <c r="I1613" s="22"/>
    </row>
    <row r="1614" spans="1:9" ht="11.25" customHeight="1">
      <c r="A1614" s="594"/>
      <c r="B1614" s="613"/>
      <c r="C1614" s="614"/>
      <c r="D1614" s="615"/>
      <c r="E1614" s="616"/>
      <c r="F1614" s="17"/>
      <c r="G1614" s="19"/>
      <c r="H1614" s="18"/>
      <c r="I1614" s="20"/>
    </row>
    <row r="1615" spans="1:9" ht="12" customHeight="1" thickBot="1">
      <c r="A1615" s="595"/>
      <c r="B1615" s="617"/>
      <c r="C1615" s="618"/>
      <c r="D1615" s="619"/>
      <c r="E1615" s="623"/>
      <c r="F1615" s="23"/>
      <c r="G1615" s="24"/>
      <c r="H1615" s="24"/>
      <c r="I1615" s="25"/>
    </row>
    <row r="1616" spans="1:9" ht="12" thickBot="1">
      <c r="B1616" s="105"/>
      <c r="C1616" s="106"/>
      <c r="D1616" s="456"/>
      <c r="E1616" s="107"/>
      <c r="F1616" s="29"/>
      <c r="G1616" s="30"/>
      <c r="H1616" s="30"/>
      <c r="I1616" s="31"/>
    </row>
    <row r="1618" spans="1:9" ht="11.25" customHeight="1" thickBot="1"/>
    <row r="1619" spans="1:9" ht="14.25" thickBot="1">
      <c r="A1619" s="11" t="s">
        <v>563</v>
      </c>
      <c r="B1619" s="101" t="s">
        <v>232</v>
      </c>
      <c r="C1619" s="104" t="s">
        <v>20</v>
      </c>
      <c r="D1619" s="457" t="s">
        <v>142</v>
      </c>
      <c r="E1619" s="98" t="s">
        <v>2</v>
      </c>
      <c r="F1619" s="37" t="s">
        <v>138</v>
      </c>
      <c r="G1619" s="38" t="s">
        <v>139</v>
      </c>
      <c r="H1619" s="38" t="s">
        <v>140</v>
      </c>
      <c r="I1619" s="39" t="s">
        <v>141</v>
      </c>
    </row>
    <row r="1620" spans="1:9" ht="11.25" customHeight="1">
      <c r="A1620" s="594"/>
      <c r="B1620" s="157"/>
      <c r="C1620" s="564"/>
      <c r="D1620" s="621"/>
      <c r="E1620" s="35"/>
      <c r="F1620" s="17"/>
      <c r="G1620" s="19"/>
      <c r="H1620" s="19"/>
      <c r="I1620" s="22"/>
    </row>
    <row r="1621" spans="1:9" ht="11.25" customHeight="1">
      <c r="A1621" s="594"/>
      <c r="B1621" s="329"/>
      <c r="C1621" s="96"/>
      <c r="D1621" s="622"/>
      <c r="E1621" s="97"/>
      <c r="F1621" s="17"/>
      <c r="G1621" s="19"/>
      <c r="H1621" s="18"/>
      <c r="I1621" s="20"/>
    </row>
    <row r="1622" spans="1:9" ht="12" customHeight="1" thickBot="1">
      <c r="A1622" s="595"/>
      <c r="B1622" s="331"/>
      <c r="C1622" s="604"/>
      <c r="D1622" s="608"/>
      <c r="E1622" s="9"/>
      <c r="F1622" s="23"/>
      <c r="G1622" s="24"/>
      <c r="H1622" s="24"/>
      <c r="I1622" s="25"/>
    </row>
    <row r="1623" spans="1:9" ht="12" thickBot="1">
      <c r="B1623" s="105"/>
      <c r="C1623" s="106"/>
      <c r="D1623" s="456"/>
      <c r="E1623" s="107"/>
      <c r="F1623" s="29"/>
      <c r="G1623" s="30"/>
      <c r="H1623" s="30"/>
      <c r="I1623" s="31"/>
    </row>
    <row r="1625" spans="1:9" ht="11.25" customHeight="1" thickBot="1"/>
    <row r="1626" spans="1:9" ht="14.25" thickBot="1">
      <c r="A1626" s="11" t="s">
        <v>564</v>
      </c>
      <c r="B1626" s="101" t="s">
        <v>233</v>
      </c>
      <c r="C1626" s="104" t="s">
        <v>20</v>
      </c>
      <c r="D1626" s="457" t="s">
        <v>142</v>
      </c>
      <c r="E1626" s="98" t="s">
        <v>2</v>
      </c>
      <c r="F1626" s="37" t="s">
        <v>138</v>
      </c>
      <c r="G1626" s="38" t="s">
        <v>139</v>
      </c>
      <c r="H1626" s="38" t="s">
        <v>140</v>
      </c>
      <c r="I1626" s="39" t="s">
        <v>141</v>
      </c>
    </row>
    <row r="1627" spans="1:9" ht="11.25" customHeight="1">
      <c r="A1627" s="593"/>
      <c r="B1627" s="157"/>
      <c r="C1627" s="388"/>
      <c r="D1627" s="485"/>
      <c r="E1627" s="423"/>
      <c r="F1627" s="108"/>
      <c r="G1627" s="14"/>
      <c r="H1627" s="14"/>
      <c r="I1627" s="45"/>
    </row>
    <row r="1628" spans="1:9" ht="11.25" customHeight="1">
      <c r="A1628" s="594"/>
      <c r="B1628" s="426"/>
      <c r="C1628" s="155"/>
      <c r="D1628" s="161"/>
      <c r="E1628" s="97"/>
      <c r="F1628" s="109"/>
      <c r="G1628" s="19"/>
      <c r="H1628" s="18"/>
      <c r="I1628" s="20"/>
    </row>
    <row r="1629" spans="1:9" ht="12" customHeight="1" thickBot="1">
      <c r="A1629" s="595"/>
      <c r="B1629" s="427"/>
      <c r="C1629" s="389"/>
      <c r="D1629" s="492"/>
      <c r="E1629" s="159"/>
      <c r="F1629" s="120"/>
      <c r="G1629" s="24"/>
      <c r="H1629" s="24"/>
      <c r="I1629" s="25"/>
    </row>
    <row r="1630" spans="1:9" ht="13.5" customHeight="1" thickBot="1">
      <c r="B1630" s="105"/>
      <c r="C1630" s="106"/>
      <c r="D1630" s="456"/>
      <c r="E1630" s="107"/>
      <c r="F1630" s="29"/>
      <c r="G1630" s="30"/>
      <c r="H1630" s="30"/>
      <c r="I1630" s="31"/>
    </row>
    <row r="1632" spans="1:9" ht="11.25" customHeight="1" thickBot="1"/>
    <row r="1633" spans="1:10" ht="30" customHeight="1" thickBot="1">
      <c r="A1633" s="11" t="s">
        <v>565</v>
      </c>
      <c r="B1633" s="101" t="s">
        <v>234</v>
      </c>
      <c r="C1633" s="104" t="s">
        <v>20</v>
      </c>
      <c r="D1633" s="457" t="s">
        <v>142</v>
      </c>
      <c r="E1633" s="98" t="s">
        <v>2</v>
      </c>
      <c r="F1633" s="37" t="s">
        <v>138</v>
      </c>
      <c r="G1633" s="38" t="s">
        <v>139</v>
      </c>
      <c r="H1633" s="38" t="s">
        <v>140</v>
      </c>
      <c r="I1633" s="39" t="s">
        <v>141</v>
      </c>
    </row>
    <row r="1634" spans="1:10" ht="11.25" customHeight="1">
      <c r="A1634" s="594"/>
      <c r="B1634" s="157"/>
      <c r="C1634" s="564"/>
      <c r="D1634" s="621"/>
      <c r="E1634" s="35"/>
      <c r="F1634" s="17"/>
      <c r="G1634" s="19"/>
      <c r="H1634" s="19"/>
      <c r="I1634" s="22"/>
    </row>
    <row r="1635" spans="1:10" ht="11.25" customHeight="1">
      <c r="A1635" s="594"/>
      <c r="B1635" s="329"/>
      <c r="C1635" s="96"/>
      <c r="D1635" s="622"/>
      <c r="E1635" s="97"/>
      <c r="F1635" s="17"/>
      <c r="G1635" s="19"/>
      <c r="H1635" s="18"/>
      <c r="I1635" s="20"/>
    </row>
    <row r="1636" spans="1:10" s="89" customFormat="1" ht="12.75" customHeight="1" thickBot="1">
      <c r="A1636" s="595"/>
      <c r="B1636" s="331"/>
      <c r="C1636" s="604"/>
      <c r="D1636" s="608"/>
      <c r="E1636" s="9"/>
      <c r="F1636" s="23"/>
      <c r="G1636" s="24"/>
      <c r="H1636" s="24"/>
      <c r="I1636" s="25"/>
      <c r="J1636" s="1128"/>
    </row>
    <row r="1637" spans="1:10" ht="12" customHeight="1" thickBot="1">
      <c r="B1637" s="105"/>
      <c r="C1637" s="106"/>
      <c r="D1637" s="456"/>
      <c r="E1637" s="107"/>
      <c r="F1637" s="29"/>
      <c r="G1637" s="30"/>
      <c r="H1637" s="30"/>
      <c r="I1637" s="31"/>
    </row>
    <row r="1639" spans="1:10" ht="12" thickBot="1"/>
    <row r="1640" spans="1:10" ht="14.25" thickBot="1">
      <c r="A1640" s="103" t="s">
        <v>566</v>
      </c>
      <c r="B1640" s="101" t="s">
        <v>235</v>
      </c>
      <c r="C1640" s="104" t="s">
        <v>20</v>
      </c>
      <c r="D1640" s="457" t="s">
        <v>142</v>
      </c>
      <c r="E1640" s="98" t="s">
        <v>2</v>
      </c>
      <c r="F1640" s="346" t="s">
        <v>138</v>
      </c>
      <c r="G1640" s="347" t="s">
        <v>139</v>
      </c>
      <c r="H1640" s="347" t="s">
        <v>140</v>
      </c>
      <c r="I1640" s="348" t="s">
        <v>141</v>
      </c>
    </row>
    <row r="1641" spans="1:10" ht="11.25" customHeight="1">
      <c r="A1641" s="504"/>
      <c r="B1641" s="609"/>
      <c r="C1641" s="610"/>
      <c r="D1641" s="611"/>
      <c r="E1641" s="612"/>
      <c r="F1641" s="12"/>
      <c r="G1641" s="14"/>
      <c r="H1641" s="14"/>
      <c r="I1641" s="45"/>
    </row>
    <row r="1642" spans="1:10" ht="11.25" customHeight="1">
      <c r="A1642" s="505"/>
      <c r="B1642" s="613"/>
      <c r="C1642" s="614"/>
      <c r="D1642" s="615"/>
      <c r="E1642" s="616"/>
      <c r="F1642" s="17"/>
      <c r="G1642" s="19"/>
      <c r="H1642" s="18"/>
      <c r="I1642" s="20"/>
    </row>
    <row r="1643" spans="1:10" ht="11.25" customHeight="1" thickBot="1">
      <c r="A1643" s="506"/>
      <c r="B1643" s="617"/>
      <c r="C1643" s="618"/>
      <c r="D1643" s="619"/>
      <c r="E1643" s="620"/>
      <c r="F1643" s="23"/>
      <c r="G1643" s="24"/>
      <c r="H1643" s="24"/>
      <c r="I1643" s="25"/>
    </row>
    <row r="1644" spans="1:10" ht="12" customHeight="1" thickBot="1">
      <c r="B1644" s="105"/>
      <c r="C1644" s="106"/>
      <c r="D1644" s="456"/>
      <c r="E1644" s="107"/>
      <c r="F1644" s="165"/>
      <c r="G1644" s="166"/>
      <c r="H1644" s="166"/>
      <c r="I1644" s="167"/>
    </row>
    <row r="1645" spans="1:10" ht="19.5" customHeight="1"/>
    <row r="1646" spans="1:10" ht="13.5">
      <c r="A1646" s="90"/>
      <c r="B1646" s="50" t="s">
        <v>247</v>
      </c>
      <c r="C1646" s="92"/>
      <c r="D1646" s="493"/>
      <c r="E1646" s="87"/>
      <c r="F1646" s="88"/>
      <c r="G1646" s="89"/>
      <c r="H1646" s="89"/>
      <c r="I1646" s="89"/>
    </row>
    <row r="1647" spans="1:10" ht="11.25" customHeight="1" thickBot="1"/>
    <row r="1648" spans="1:10" ht="27.75" thickBot="1">
      <c r="A1648" s="103" t="s">
        <v>567</v>
      </c>
      <c r="B1648" s="101" t="s">
        <v>248</v>
      </c>
      <c r="C1648" s="104" t="s">
        <v>20</v>
      </c>
      <c r="D1648" s="457" t="s">
        <v>142</v>
      </c>
      <c r="E1648" s="98" t="s">
        <v>2</v>
      </c>
      <c r="F1648" s="346" t="s">
        <v>138</v>
      </c>
      <c r="G1648" s="347" t="s">
        <v>139</v>
      </c>
      <c r="H1648" s="347" t="s">
        <v>140</v>
      </c>
      <c r="I1648" s="348" t="s">
        <v>141</v>
      </c>
    </row>
    <row r="1649" spans="1:9" ht="11.25" customHeight="1">
      <c r="A1649" s="504"/>
      <c r="B1649" s="157"/>
      <c r="C1649" s="564"/>
      <c r="D1649" s="605"/>
      <c r="E1649" s="35"/>
      <c r="F1649" s="12"/>
      <c r="G1649" s="14"/>
      <c r="H1649" s="14"/>
      <c r="I1649" s="45"/>
    </row>
    <row r="1650" spans="1:9" ht="11.25" customHeight="1">
      <c r="A1650" s="505"/>
      <c r="B1650" s="329"/>
      <c r="C1650" s="96"/>
      <c r="D1650" s="606"/>
      <c r="E1650" s="97"/>
      <c r="F1650" s="17"/>
      <c r="G1650" s="19"/>
      <c r="H1650" s="18"/>
      <c r="I1650" s="20"/>
    </row>
    <row r="1651" spans="1:9" ht="11.25" customHeight="1" thickBot="1">
      <c r="A1651" s="506"/>
      <c r="B1651" s="331"/>
      <c r="C1651" s="604"/>
      <c r="D1651" s="608"/>
      <c r="E1651" s="9"/>
      <c r="F1651" s="23"/>
      <c r="G1651" s="24"/>
      <c r="H1651" s="24"/>
      <c r="I1651" s="25"/>
    </row>
    <row r="1652" spans="1:9" ht="11.25" customHeight="1" thickBot="1">
      <c r="B1652" s="105"/>
      <c r="C1652" s="106"/>
      <c r="D1652" s="456"/>
      <c r="E1652" s="107"/>
      <c r="F1652" s="165"/>
      <c r="G1652" s="166"/>
      <c r="H1652" s="166"/>
      <c r="I1652" s="167"/>
    </row>
    <row r="1654" spans="1:9" ht="11.25" customHeight="1">
      <c r="A1654" s="1591" t="s">
        <v>220</v>
      </c>
      <c r="B1654" s="1591"/>
      <c r="C1654" s="1591"/>
      <c r="D1654" s="1591"/>
      <c r="E1654" s="1591"/>
      <c r="F1654" s="1591"/>
      <c r="G1654" s="1591"/>
      <c r="H1654" s="1591"/>
      <c r="I1654" s="1591"/>
    </row>
    <row r="1655" spans="1:9" ht="20.25" customHeight="1" thickBot="1">
      <c r="B1655" s="95" t="s">
        <v>249</v>
      </c>
    </row>
    <row r="1656" spans="1:9" ht="30.75" customHeight="1" thickBot="1">
      <c r="A1656" s="213"/>
      <c r="B1656" s="580"/>
      <c r="C1656" s="210"/>
      <c r="D1656" s="458"/>
      <c r="E1656" s="581"/>
      <c r="F1656" s="37"/>
      <c r="G1656" s="38"/>
      <c r="H1656" s="38"/>
      <c r="I1656" s="39"/>
    </row>
    <row r="1657" spans="1:9" ht="11.25" customHeight="1">
      <c r="A1657" s="387"/>
      <c r="B1657" s="583"/>
      <c r="C1657" s="603"/>
      <c r="D1657" s="605"/>
      <c r="E1657" s="601"/>
      <c r="F1657" s="224"/>
      <c r="G1657" s="181"/>
      <c r="H1657" s="182"/>
      <c r="I1657" s="183"/>
    </row>
    <row r="1658" spans="1:9" ht="11.25" customHeight="1">
      <c r="A1658" s="5"/>
      <c r="B1658" s="6"/>
      <c r="C1658" s="96"/>
      <c r="D1658" s="606"/>
      <c r="E1658" s="602"/>
      <c r="F1658" s="109"/>
      <c r="G1658" s="18"/>
      <c r="H1658" s="19"/>
      <c r="I1658" s="22"/>
    </row>
    <row r="1659" spans="1:9" ht="12" customHeight="1">
      <c r="A1659" s="5"/>
      <c r="B1659" s="6"/>
      <c r="C1659" s="96"/>
      <c r="D1659" s="606"/>
      <c r="E1659" s="602"/>
      <c r="F1659" s="109"/>
      <c r="G1659" s="18"/>
      <c r="H1659" s="19"/>
      <c r="I1659" s="20"/>
    </row>
    <row r="1660" spans="1:9">
      <c r="A1660" s="5"/>
      <c r="B1660" s="6"/>
      <c r="C1660" s="96"/>
      <c r="D1660" s="606"/>
      <c r="E1660" s="602"/>
      <c r="F1660" s="109"/>
      <c r="G1660" s="18"/>
      <c r="H1660" s="19"/>
      <c r="I1660" s="20"/>
    </row>
    <row r="1661" spans="1:9" ht="11.25" customHeight="1">
      <c r="A1661" s="5"/>
      <c r="B1661" s="6"/>
      <c r="C1661" s="96"/>
      <c r="D1661" s="606"/>
      <c r="E1661" s="602"/>
      <c r="F1661" s="109"/>
      <c r="G1661" s="18"/>
      <c r="H1661" s="19"/>
      <c r="I1661" s="20"/>
    </row>
    <row r="1662" spans="1:9" ht="11.25" customHeight="1">
      <c r="A1662" s="5"/>
      <c r="B1662" s="6"/>
      <c r="C1662" s="96"/>
      <c r="D1662" s="606"/>
      <c r="E1662" s="602"/>
      <c r="F1662" s="109"/>
      <c r="G1662" s="18"/>
      <c r="H1662" s="19"/>
      <c r="I1662" s="20"/>
    </row>
    <row r="1663" spans="1:9" ht="11.25" customHeight="1">
      <c r="A1663" s="5"/>
      <c r="B1663" s="6"/>
      <c r="C1663" s="96"/>
      <c r="D1663" s="606"/>
      <c r="E1663" s="602"/>
      <c r="F1663" s="109"/>
      <c r="G1663" s="18"/>
      <c r="H1663" s="19"/>
      <c r="I1663" s="20"/>
    </row>
    <row r="1664" spans="1:9" ht="11.25" customHeight="1">
      <c r="A1664" s="5"/>
      <c r="B1664" s="6"/>
      <c r="C1664" s="96"/>
      <c r="D1664" s="606"/>
      <c r="E1664" s="602"/>
      <c r="F1664" s="109"/>
      <c r="G1664" s="19"/>
      <c r="H1664" s="18"/>
      <c r="I1664" s="20"/>
    </row>
    <row r="1665" spans="1:9" ht="11.25" customHeight="1" thickBot="1">
      <c r="A1665" s="7"/>
      <c r="B1665" s="8"/>
      <c r="C1665" s="604"/>
      <c r="D1665" s="607"/>
      <c r="E1665" s="555"/>
      <c r="F1665" s="120"/>
      <c r="G1665" s="24"/>
      <c r="H1665" s="24"/>
      <c r="I1665" s="25"/>
    </row>
    <row r="1666" spans="1:9" ht="11.25" customHeight="1" thickBot="1">
      <c r="B1666" s="105"/>
      <c r="C1666" s="106"/>
      <c r="D1666" s="456"/>
      <c r="E1666" s="107"/>
      <c r="F1666" s="165"/>
      <c r="G1666" s="166"/>
      <c r="H1666" s="166"/>
      <c r="I1666" s="167"/>
    </row>
    <row r="1668" spans="1:9" ht="11.25" customHeight="1" thickBot="1"/>
    <row r="1669" spans="1:9" ht="33.75" customHeight="1" thickBot="1">
      <c r="A1669" s="213" t="s">
        <v>74</v>
      </c>
      <c r="B1669" s="580" t="s">
        <v>112</v>
      </c>
      <c r="C1669" s="210" t="s">
        <v>20</v>
      </c>
      <c r="D1669" s="458" t="s">
        <v>142</v>
      </c>
      <c r="E1669" s="581" t="s">
        <v>2</v>
      </c>
      <c r="F1669" s="37" t="s">
        <v>138</v>
      </c>
      <c r="G1669" s="38" t="s">
        <v>139</v>
      </c>
      <c r="H1669" s="38" t="s">
        <v>140</v>
      </c>
      <c r="I1669" s="39" t="s">
        <v>141</v>
      </c>
    </row>
    <row r="1670" spans="1:9" ht="11.25" customHeight="1">
      <c r="A1670" s="387"/>
      <c r="B1670" s="575"/>
      <c r="C1670" s="576"/>
      <c r="D1670" s="577"/>
      <c r="E1670" s="579"/>
      <c r="F1670" s="12"/>
      <c r="G1670" s="181"/>
      <c r="H1670" s="182"/>
      <c r="I1670" s="183"/>
    </row>
    <row r="1671" spans="1:9" ht="11.25" customHeight="1">
      <c r="A1671" s="5"/>
      <c r="B1671" s="152"/>
      <c r="C1671" s="155"/>
      <c r="D1671" s="161"/>
      <c r="E1671" s="392"/>
      <c r="F1671" s="17"/>
      <c r="G1671" s="18"/>
      <c r="H1671" s="19"/>
      <c r="I1671" s="22"/>
    </row>
    <row r="1672" spans="1:9" ht="12" customHeight="1">
      <c r="A1672" s="5"/>
      <c r="B1672" s="152"/>
      <c r="C1672" s="155"/>
      <c r="D1672" s="161"/>
      <c r="E1672" s="392"/>
      <c r="F1672" s="17"/>
      <c r="G1672" s="18"/>
      <c r="H1672" s="19"/>
      <c r="I1672" s="20"/>
    </row>
    <row r="1673" spans="1:9">
      <c r="A1673" s="5"/>
      <c r="B1673" s="152"/>
      <c r="C1673" s="155"/>
      <c r="D1673" s="161"/>
      <c r="E1673" s="392"/>
      <c r="F1673" s="17"/>
      <c r="G1673" s="18"/>
      <c r="H1673" s="19"/>
      <c r="I1673" s="20"/>
    </row>
    <row r="1674" spans="1:9" ht="11.25" customHeight="1">
      <c r="A1674" s="5"/>
      <c r="B1674" s="152"/>
      <c r="C1674" s="155"/>
      <c r="D1674" s="161"/>
      <c r="E1674" s="392"/>
      <c r="F1674" s="17"/>
      <c r="G1674" s="18"/>
      <c r="H1674" s="19"/>
      <c r="I1674" s="20"/>
    </row>
    <row r="1675" spans="1:9" ht="11.25" customHeight="1">
      <c r="A1675" s="5"/>
      <c r="B1675" s="152"/>
      <c r="C1675" s="155"/>
      <c r="D1675" s="161"/>
      <c r="E1675" s="392"/>
      <c r="F1675" s="17"/>
      <c r="G1675" s="18"/>
      <c r="H1675" s="19"/>
      <c r="I1675" s="20"/>
    </row>
    <row r="1676" spans="1:9" ht="11.25" customHeight="1">
      <c r="A1676" s="5"/>
      <c r="B1676" s="152"/>
      <c r="C1676" s="155"/>
      <c r="D1676" s="161"/>
      <c r="E1676" s="392"/>
      <c r="F1676" s="17"/>
      <c r="G1676" s="18"/>
      <c r="H1676" s="19"/>
      <c r="I1676" s="20"/>
    </row>
    <row r="1677" spans="1:9" ht="11.25" customHeight="1">
      <c r="A1677" s="5"/>
      <c r="B1677" s="152"/>
      <c r="C1677" s="155"/>
      <c r="D1677" s="161"/>
      <c r="E1677" s="392"/>
      <c r="F1677" s="17"/>
      <c r="G1677" s="19"/>
      <c r="H1677" s="18"/>
      <c r="I1677" s="20"/>
    </row>
    <row r="1678" spans="1:9" ht="11.25" customHeight="1" thickBot="1">
      <c r="A1678" s="7"/>
      <c r="B1678" s="154"/>
      <c r="C1678" s="389"/>
      <c r="D1678" s="492"/>
      <c r="E1678" s="582"/>
      <c r="F1678" s="23"/>
      <c r="G1678" s="24"/>
      <c r="H1678" s="24"/>
      <c r="I1678" s="25"/>
    </row>
    <row r="1679" spans="1:9" ht="11.25" customHeight="1" thickBot="1">
      <c r="B1679" s="105"/>
      <c r="C1679" s="106"/>
      <c r="D1679" s="456"/>
      <c r="E1679" s="107"/>
      <c r="F1679" s="165"/>
      <c r="G1679" s="166"/>
      <c r="H1679" s="166"/>
      <c r="I1679" s="167"/>
    </row>
    <row r="1681" spans="1:9" ht="11.25" customHeight="1" thickBot="1"/>
    <row r="1682" spans="1:9" ht="35.25" customHeight="1" thickBot="1">
      <c r="A1682" s="213" t="s">
        <v>568</v>
      </c>
      <c r="B1682" s="580" t="s">
        <v>113</v>
      </c>
      <c r="C1682" s="210" t="s">
        <v>20</v>
      </c>
      <c r="D1682" s="458" t="s">
        <v>142</v>
      </c>
      <c r="E1682" s="581" t="s">
        <v>2</v>
      </c>
      <c r="F1682" s="37" t="s">
        <v>138</v>
      </c>
      <c r="G1682" s="38" t="s">
        <v>139</v>
      </c>
      <c r="H1682" s="38" t="s">
        <v>140</v>
      </c>
      <c r="I1682" s="39" t="s">
        <v>141</v>
      </c>
    </row>
    <row r="1683" spans="1:9" ht="11.25" customHeight="1">
      <c r="A1683" s="387"/>
      <c r="B1683" s="575"/>
      <c r="C1683" s="576"/>
      <c r="D1683" s="577"/>
      <c r="E1683" s="579"/>
      <c r="F1683" s="12"/>
      <c r="G1683" s="181"/>
      <c r="H1683" s="182"/>
      <c r="I1683" s="183"/>
    </row>
    <row r="1684" spans="1:9" ht="11.25" customHeight="1">
      <c r="A1684" s="5"/>
      <c r="B1684" s="152"/>
      <c r="C1684" s="155"/>
      <c r="D1684" s="161"/>
      <c r="E1684" s="392"/>
      <c r="F1684" s="17"/>
      <c r="G1684" s="18"/>
      <c r="H1684" s="19"/>
      <c r="I1684" s="22"/>
    </row>
    <row r="1685" spans="1:9" ht="12" customHeight="1">
      <c r="A1685" s="5"/>
      <c r="B1685" s="152"/>
      <c r="C1685" s="155"/>
      <c r="D1685" s="161"/>
      <c r="E1685" s="392"/>
      <c r="F1685" s="17"/>
      <c r="G1685" s="18"/>
      <c r="H1685" s="19"/>
      <c r="I1685" s="20"/>
    </row>
    <row r="1686" spans="1:9">
      <c r="A1686" s="5"/>
      <c r="B1686" s="152"/>
      <c r="C1686" s="155"/>
      <c r="D1686" s="161"/>
      <c r="E1686" s="392"/>
      <c r="F1686" s="17"/>
      <c r="G1686" s="18"/>
      <c r="H1686" s="19"/>
      <c r="I1686" s="20"/>
    </row>
    <row r="1687" spans="1:9" ht="11.25" customHeight="1">
      <c r="A1687" s="5"/>
      <c r="B1687" s="152"/>
      <c r="C1687" s="155"/>
      <c r="D1687" s="161"/>
      <c r="E1687" s="392"/>
      <c r="F1687" s="17"/>
      <c r="G1687" s="18"/>
      <c r="H1687" s="19"/>
      <c r="I1687" s="20"/>
    </row>
    <row r="1688" spans="1:9" ht="11.25" customHeight="1">
      <c r="A1688" s="5"/>
      <c r="B1688" s="152"/>
      <c r="C1688" s="155"/>
      <c r="D1688" s="161"/>
      <c r="E1688" s="392"/>
      <c r="F1688" s="17"/>
      <c r="G1688" s="18"/>
      <c r="H1688" s="19"/>
      <c r="I1688" s="20"/>
    </row>
    <row r="1689" spans="1:9" ht="11.25" customHeight="1">
      <c r="A1689" s="5"/>
      <c r="B1689" s="152"/>
      <c r="C1689" s="155"/>
      <c r="D1689" s="161"/>
      <c r="E1689" s="392"/>
      <c r="F1689" s="17"/>
      <c r="G1689" s="18"/>
      <c r="H1689" s="19"/>
      <c r="I1689" s="20"/>
    </row>
    <row r="1690" spans="1:9" ht="11.25" customHeight="1">
      <c r="A1690" s="5"/>
      <c r="B1690" s="152"/>
      <c r="C1690" s="155"/>
      <c r="D1690" s="161"/>
      <c r="E1690" s="392"/>
      <c r="F1690" s="17"/>
      <c r="G1690" s="19"/>
      <c r="H1690" s="18"/>
      <c r="I1690" s="20"/>
    </row>
    <row r="1691" spans="1:9" ht="11.25" customHeight="1" thickBot="1">
      <c r="A1691" s="7"/>
      <c r="B1691" s="154"/>
      <c r="C1691" s="389"/>
      <c r="D1691" s="492"/>
      <c r="E1691" s="582"/>
      <c r="F1691" s="23"/>
      <c r="G1691" s="24"/>
      <c r="H1691" s="24"/>
      <c r="I1691" s="25"/>
    </row>
    <row r="1692" spans="1:9" ht="11.25" customHeight="1" thickBot="1">
      <c r="B1692" s="105"/>
      <c r="C1692" s="106"/>
      <c r="D1692" s="456"/>
      <c r="E1692" s="107"/>
      <c r="F1692" s="165"/>
      <c r="G1692" s="166"/>
      <c r="H1692" s="166"/>
      <c r="I1692" s="167"/>
    </row>
    <row r="1694" spans="1:9" ht="11.25" customHeight="1" thickBot="1"/>
    <row r="1695" spans="1:9" ht="30.75" customHeight="1" thickBot="1">
      <c r="A1695" s="213" t="s">
        <v>569</v>
      </c>
      <c r="B1695" s="580" t="s">
        <v>114</v>
      </c>
      <c r="C1695" s="210" t="s">
        <v>20</v>
      </c>
      <c r="D1695" s="458" t="s">
        <v>142</v>
      </c>
      <c r="E1695" s="581" t="s">
        <v>2</v>
      </c>
      <c r="F1695" s="37" t="s">
        <v>138</v>
      </c>
      <c r="G1695" s="38" t="s">
        <v>139</v>
      </c>
      <c r="H1695" s="38" t="s">
        <v>140</v>
      </c>
      <c r="I1695" s="39" t="s">
        <v>141</v>
      </c>
    </row>
    <row r="1696" spans="1:9" ht="11.25" customHeight="1">
      <c r="A1696" s="387"/>
      <c r="B1696" s="575"/>
      <c r="C1696" s="576"/>
      <c r="D1696" s="577"/>
      <c r="E1696" s="579"/>
      <c r="F1696" s="12"/>
      <c r="G1696" s="14"/>
      <c r="H1696" s="14"/>
      <c r="I1696" s="45"/>
    </row>
    <row r="1697" spans="1:9" ht="11.25" customHeight="1">
      <c r="A1697" s="5"/>
      <c r="B1697" s="152"/>
      <c r="C1697" s="155"/>
      <c r="D1697" s="161"/>
      <c r="E1697" s="392"/>
      <c r="F1697" s="17"/>
      <c r="G1697" s="18"/>
      <c r="H1697" s="19"/>
      <c r="I1697" s="22"/>
    </row>
    <row r="1698" spans="1:9" ht="13.5" customHeight="1">
      <c r="A1698" s="5"/>
      <c r="B1698" s="152"/>
      <c r="C1698" s="155"/>
      <c r="D1698" s="161"/>
      <c r="E1698" s="392"/>
      <c r="F1698" s="17"/>
      <c r="G1698" s="18"/>
      <c r="H1698" s="19"/>
      <c r="I1698" s="20"/>
    </row>
    <row r="1699" spans="1:9">
      <c r="A1699" s="5"/>
      <c r="B1699" s="152"/>
      <c r="C1699" s="155"/>
      <c r="D1699" s="161"/>
      <c r="E1699" s="392"/>
      <c r="F1699" s="17"/>
      <c r="G1699" s="18"/>
      <c r="H1699" s="19"/>
      <c r="I1699" s="20"/>
    </row>
    <row r="1700" spans="1:9" ht="11.25" customHeight="1">
      <c r="A1700" s="5"/>
      <c r="B1700" s="152"/>
      <c r="C1700" s="155"/>
      <c r="D1700" s="161"/>
      <c r="E1700" s="392"/>
      <c r="F1700" s="17"/>
      <c r="G1700" s="18"/>
      <c r="H1700" s="19"/>
      <c r="I1700" s="20"/>
    </row>
    <row r="1701" spans="1:9" ht="11.25" customHeight="1">
      <c r="A1701" s="5"/>
      <c r="B1701" s="152"/>
      <c r="C1701" s="155"/>
      <c r="D1701" s="161"/>
      <c r="E1701" s="392"/>
      <c r="F1701" s="17"/>
      <c r="G1701" s="18"/>
      <c r="H1701" s="19"/>
      <c r="I1701" s="20"/>
    </row>
    <row r="1702" spans="1:9" ht="11.25" customHeight="1">
      <c r="A1702" s="5"/>
      <c r="B1702" s="152"/>
      <c r="C1702" s="155"/>
      <c r="D1702" s="161"/>
      <c r="E1702" s="392"/>
      <c r="F1702" s="17"/>
      <c r="G1702" s="18"/>
      <c r="H1702" s="19"/>
      <c r="I1702" s="20"/>
    </row>
    <row r="1703" spans="1:9" ht="11.25" customHeight="1">
      <c r="A1703" s="5"/>
      <c r="B1703" s="152"/>
      <c r="C1703" s="155"/>
      <c r="D1703" s="161"/>
      <c r="E1703" s="392"/>
      <c r="F1703" s="17"/>
      <c r="G1703" s="19"/>
      <c r="H1703" s="18"/>
      <c r="I1703" s="20"/>
    </row>
    <row r="1704" spans="1:9" ht="11.25" customHeight="1" thickBot="1">
      <c r="A1704" s="7"/>
      <c r="B1704" s="154"/>
      <c r="C1704" s="389"/>
      <c r="D1704" s="492"/>
      <c r="E1704" s="582"/>
      <c r="F1704" s="23"/>
      <c r="G1704" s="24"/>
      <c r="H1704" s="24"/>
      <c r="I1704" s="25"/>
    </row>
    <row r="1705" spans="1:9" ht="11.25" customHeight="1" thickBot="1">
      <c r="B1705" s="105"/>
      <c r="C1705" s="106"/>
      <c r="D1705" s="456"/>
      <c r="E1705" s="107"/>
      <c r="F1705" s="165"/>
      <c r="G1705" s="166"/>
      <c r="H1705" s="166"/>
      <c r="I1705" s="167"/>
    </row>
    <row r="1707" spans="1:9" ht="11.25" customHeight="1">
      <c r="B1707" s="419"/>
      <c r="C1707" s="60"/>
      <c r="D1707" s="459"/>
      <c r="E1707" s="58"/>
      <c r="F1707" s="58"/>
      <c r="G1707" s="58"/>
      <c r="H1707" s="58"/>
      <c r="I1707" s="58"/>
    </row>
    <row r="1708" spans="1:9" ht="11.25" customHeight="1" thickBot="1">
      <c r="B1708" s="95" t="s">
        <v>250</v>
      </c>
    </row>
    <row r="1709" spans="1:9" ht="34.5" customHeight="1" thickBot="1">
      <c r="A1709" s="213" t="s">
        <v>75</v>
      </c>
      <c r="B1709" s="580" t="s">
        <v>251</v>
      </c>
      <c r="C1709" s="210" t="s">
        <v>20</v>
      </c>
      <c r="D1709" s="458" t="s">
        <v>142</v>
      </c>
      <c r="E1709" s="581" t="s">
        <v>2</v>
      </c>
      <c r="F1709" s="37" t="s">
        <v>138</v>
      </c>
      <c r="G1709" s="38" t="s">
        <v>139</v>
      </c>
      <c r="H1709" s="38" t="s">
        <v>140</v>
      </c>
      <c r="I1709" s="39" t="s">
        <v>141</v>
      </c>
    </row>
    <row r="1710" spans="1:9" ht="11.25" customHeight="1">
      <c r="A1710" s="387"/>
      <c r="B1710" s="575"/>
      <c r="C1710" s="576"/>
      <c r="D1710" s="577"/>
      <c r="E1710" s="579"/>
      <c r="F1710" s="12"/>
      <c r="G1710" s="18"/>
      <c r="H1710" s="182"/>
      <c r="I1710" s="578"/>
    </row>
    <row r="1711" spans="1:9" ht="12" customHeight="1">
      <c r="A1711" s="5"/>
      <c r="B1711" s="152"/>
      <c r="C1711" s="155"/>
      <c r="D1711" s="161"/>
      <c r="E1711" s="392"/>
      <c r="F1711" s="17"/>
      <c r="G1711" s="18"/>
      <c r="H1711" s="19"/>
      <c r="I1711" s="20"/>
    </row>
    <row r="1712" spans="1:9">
      <c r="A1712" s="5"/>
      <c r="B1712" s="152"/>
      <c r="C1712" s="155"/>
      <c r="D1712" s="161"/>
      <c r="E1712" s="392"/>
      <c r="F1712" s="17"/>
      <c r="G1712" s="19"/>
      <c r="H1712" s="18"/>
      <c r="I1712" s="20"/>
    </row>
    <row r="1713" spans="1:9" ht="11.25" customHeight="1">
      <c r="A1713" s="5"/>
      <c r="B1713" s="152"/>
      <c r="C1713" s="155"/>
      <c r="D1713" s="161"/>
      <c r="E1713" s="392"/>
      <c r="F1713" s="21"/>
      <c r="G1713" s="19"/>
      <c r="H1713" s="19"/>
      <c r="I1713" s="20"/>
    </row>
    <row r="1714" spans="1:9" ht="11.25" customHeight="1">
      <c r="A1714" s="5"/>
      <c r="B1714" s="152"/>
      <c r="C1714" s="155"/>
      <c r="D1714" s="161"/>
      <c r="E1714" s="392"/>
      <c r="F1714" s="17"/>
      <c r="G1714" s="18"/>
      <c r="H1714" s="19"/>
      <c r="I1714" s="20"/>
    </row>
    <row r="1715" spans="1:9" ht="11.25" customHeight="1">
      <c r="A1715" s="5"/>
      <c r="B1715" s="152"/>
      <c r="C1715" s="155"/>
      <c r="D1715" s="161"/>
      <c r="E1715" s="392"/>
      <c r="F1715" s="17"/>
      <c r="G1715" s="18"/>
      <c r="H1715" s="19"/>
      <c r="I1715" s="20"/>
    </row>
    <row r="1716" spans="1:9" ht="23.25" customHeight="1">
      <c r="A1716" s="5"/>
      <c r="B1716" s="156"/>
      <c r="C1716" s="155"/>
      <c r="D1716" s="161"/>
      <c r="E1716" s="392"/>
      <c r="F1716" s="17"/>
      <c r="G1716" s="18"/>
      <c r="H1716" s="19"/>
      <c r="I1716" s="20"/>
    </row>
    <row r="1717" spans="1:9" ht="11.25" customHeight="1" thickBot="1">
      <c r="A1717" s="7"/>
      <c r="B1717" s="154"/>
      <c r="C1717" s="389"/>
      <c r="D1717" s="486"/>
      <c r="E1717" s="393"/>
      <c r="F1717" s="33"/>
      <c r="G1717" s="36"/>
      <c r="H1717" s="24"/>
      <c r="I1717" s="25"/>
    </row>
    <row r="1718" spans="1:9" ht="11.25" customHeight="1" thickBot="1">
      <c r="B1718" s="105"/>
      <c r="C1718" s="106"/>
      <c r="D1718" s="456"/>
      <c r="E1718" s="107"/>
      <c r="F1718" s="165"/>
      <c r="G1718" s="166"/>
      <c r="H1718" s="166"/>
      <c r="I1718" s="167"/>
    </row>
    <row r="1720" spans="1:9" ht="11.25" customHeight="1" thickBot="1"/>
    <row r="1721" spans="1:9" ht="30.75" customHeight="1" thickBot="1">
      <c r="A1721" s="908" t="s">
        <v>570</v>
      </c>
      <c r="B1721" s="580" t="s">
        <v>256</v>
      </c>
      <c r="C1721" s="210" t="s">
        <v>20</v>
      </c>
      <c r="D1721" s="458" t="s">
        <v>142</v>
      </c>
      <c r="E1721" s="581" t="s">
        <v>2</v>
      </c>
      <c r="F1721" s="37" t="s">
        <v>138</v>
      </c>
      <c r="G1721" s="38" t="s">
        <v>139</v>
      </c>
      <c r="H1721" s="38" t="s">
        <v>140</v>
      </c>
      <c r="I1721" s="39" t="s">
        <v>141</v>
      </c>
    </row>
    <row r="1722" spans="1:9" ht="11.25" customHeight="1">
      <c r="A1722" s="387"/>
      <c r="B1722" s="575"/>
      <c r="C1722" s="576"/>
      <c r="D1722" s="577"/>
      <c r="E1722" s="579"/>
      <c r="F1722" s="12"/>
      <c r="G1722" s="18"/>
      <c r="H1722" s="14"/>
      <c r="I1722" s="45"/>
    </row>
    <row r="1723" spans="1:9" ht="12" customHeight="1">
      <c r="A1723" s="5"/>
      <c r="B1723" s="152"/>
      <c r="C1723" s="155"/>
      <c r="D1723" s="161"/>
      <c r="E1723" s="392"/>
      <c r="F1723" s="17"/>
      <c r="G1723" s="18"/>
      <c r="H1723" s="19"/>
      <c r="I1723" s="20"/>
    </row>
    <row r="1724" spans="1:9">
      <c r="A1724" s="5"/>
      <c r="B1724" s="152"/>
      <c r="C1724" s="155"/>
      <c r="D1724" s="161"/>
      <c r="E1724" s="392"/>
      <c r="F1724" s="17"/>
      <c r="G1724" s="19"/>
      <c r="H1724" s="18"/>
      <c r="I1724" s="20"/>
    </row>
    <row r="1725" spans="1:9" ht="11.25" customHeight="1">
      <c r="A1725" s="5"/>
      <c r="B1725" s="152"/>
      <c r="C1725" s="155"/>
      <c r="D1725" s="161"/>
      <c r="E1725" s="392"/>
      <c r="F1725" s="21"/>
      <c r="G1725" s="19"/>
      <c r="H1725" s="19"/>
      <c r="I1725" s="20"/>
    </row>
    <row r="1726" spans="1:9" ht="11.25" customHeight="1">
      <c r="A1726" s="5"/>
      <c r="B1726" s="152"/>
      <c r="C1726" s="155"/>
      <c r="D1726" s="161"/>
      <c r="E1726" s="392"/>
      <c r="F1726" s="17"/>
      <c r="G1726" s="18"/>
      <c r="H1726" s="19"/>
      <c r="I1726" s="20"/>
    </row>
    <row r="1727" spans="1:9" ht="11.25" customHeight="1">
      <c r="A1727" s="5"/>
      <c r="B1727" s="152"/>
      <c r="C1727" s="155"/>
      <c r="D1727" s="161"/>
      <c r="E1727" s="392"/>
      <c r="F1727" s="17"/>
      <c r="G1727" s="18"/>
      <c r="H1727" s="19"/>
      <c r="I1727" s="20"/>
    </row>
    <row r="1728" spans="1:9" ht="11.25" customHeight="1">
      <c r="A1728" s="5"/>
      <c r="B1728" s="152"/>
      <c r="C1728" s="155"/>
      <c r="D1728" s="161"/>
      <c r="E1728" s="392"/>
      <c r="F1728" s="17"/>
      <c r="G1728" s="18"/>
      <c r="H1728" s="19"/>
      <c r="I1728" s="20"/>
    </row>
    <row r="1729" spans="1:9" ht="11.25" customHeight="1" thickBot="1">
      <c r="A1729" s="7"/>
      <c r="B1729" s="154"/>
      <c r="C1729" s="389"/>
      <c r="D1729" s="486"/>
      <c r="E1729" s="393"/>
      <c r="F1729" s="33"/>
      <c r="G1729" s="36"/>
      <c r="H1729" s="24"/>
      <c r="I1729" s="25"/>
    </row>
    <row r="1730" spans="1:9" ht="11.25" customHeight="1" thickBot="1">
      <c r="B1730" s="105"/>
      <c r="C1730" s="106"/>
      <c r="D1730" s="456"/>
      <c r="E1730" s="107"/>
      <c r="F1730" s="165"/>
      <c r="G1730" s="166"/>
      <c r="H1730" s="166"/>
      <c r="I1730" s="167"/>
    </row>
    <row r="1732" spans="1:9" ht="11.25" customHeight="1" thickBot="1"/>
    <row r="1733" spans="1:9" ht="29.25" customHeight="1" thickBot="1">
      <c r="A1733" s="908" t="s">
        <v>76</v>
      </c>
      <c r="B1733" s="580" t="s">
        <v>117</v>
      </c>
      <c r="C1733" s="210" t="s">
        <v>20</v>
      </c>
      <c r="D1733" s="458" t="s">
        <v>142</v>
      </c>
      <c r="E1733" s="581" t="s">
        <v>2</v>
      </c>
      <c r="F1733" s="37" t="s">
        <v>138</v>
      </c>
      <c r="G1733" s="38" t="s">
        <v>139</v>
      </c>
      <c r="H1733" s="38" t="s">
        <v>140</v>
      </c>
      <c r="I1733" s="39" t="s">
        <v>141</v>
      </c>
    </row>
    <row r="1734" spans="1:9" ht="11.25" customHeight="1">
      <c r="A1734" s="387"/>
      <c r="B1734" s="575"/>
      <c r="C1734" s="576"/>
      <c r="D1734" s="577"/>
      <c r="E1734" s="579"/>
      <c r="F1734" s="12"/>
      <c r="G1734" s="14"/>
      <c r="H1734" s="14"/>
      <c r="I1734" s="45"/>
    </row>
    <row r="1735" spans="1:9" ht="12" customHeight="1">
      <c r="A1735" s="5"/>
      <c r="B1735" s="152"/>
      <c r="C1735" s="155"/>
      <c r="D1735" s="161"/>
      <c r="E1735" s="392"/>
      <c r="F1735" s="17"/>
      <c r="G1735" s="18"/>
      <c r="H1735" s="19"/>
      <c r="I1735" s="20"/>
    </row>
    <row r="1736" spans="1:9">
      <c r="A1736" s="5"/>
      <c r="B1736" s="152"/>
      <c r="C1736" s="155"/>
      <c r="D1736" s="161"/>
      <c r="E1736" s="392"/>
      <c r="F1736" s="17"/>
      <c r="G1736" s="19"/>
      <c r="H1736" s="18"/>
      <c r="I1736" s="20"/>
    </row>
    <row r="1737" spans="1:9" ht="11.25" customHeight="1">
      <c r="A1737" s="5"/>
      <c r="B1737" s="152"/>
      <c r="C1737" s="155"/>
      <c r="D1737" s="161"/>
      <c r="E1737" s="392"/>
      <c r="F1737" s="21"/>
      <c r="G1737" s="19"/>
      <c r="H1737" s="19"/>
      <c r="I1737" s="20"/>
    </row>
    <row r="1738" spans="1:9" ht="11.25" customHeight="1">
      <c r="A1738" s="5"/>
      <c r="B1738" s="152"/>
      <c r="C1738" s="155"/>
      <c r="D1738" s="161"/>
      <c r="E1738" s="392"/>
      <c r="F1738" s="17"/>
      <c r="G1738" s="18"/>
      <c r="H1738" s="19"/>
      <c r="I1738" s="20"/>
    </row>
    <row r="1739" spans="1:9" ht="11.25" customHeight="1">
      <c r="A1739" s="5"/>
      <c r="B1739" s="152"/>
      <c r="C1739" s="155"/>
      <c r="D1739" s="161"/>
      <c r="E1739" s="392"/>
      <c r="F1739" s="17"/>
      <c r="G1739" s="18"/>
      <c r="H1739" s="19"/>
      <c r="I1739" s="20"/>
    </row>
    <row r="1740" spans="1:9" ht="11.25" customHeight="1">
      <c r="A1740" s="5"/>
      <c r="B1740" s="152"/>
      <c r="C1740" s="155"/>
      <c r="D1740" s="161"/>
      <c r="E1740" s="392"/>
      <c r="F1740" s="17"/>
      <c r="G1740" s="18"/>
      <c r="H1740" s="19"/>
      <c r="I1740" s="20"/>
    </row>
    <row r="1741" spans="1:9" ht="11.25" customHeight="1" thickBot="1">
      <c r="A1741" s="7"/>
      <c r="B1741" s="154"/>
      <c r="C1741" s="389"/>
      <c r="D1741" s="486"/>
      <c r="E1741" s="393"/>
      <c r="F1741" s="33"/>
      <c r="G1741" s="36"/>
      <c r="H1741" s="24"/>
      <c r="I1741" s="25"/>
    </row>
    <row r="1742" spans="1:9" ht="11.25" customHeight="1" thickBot="1">
      <c r="B1742" s="105"/>
      <c r="C1742" s="106"/>
      <c r="D1742" s="456"/>
      <c r="E1742" s="107"/>
      <c r="F1742" s="165"/>
      <c r="G1742" s="166"/>
      <c r="H1742" s="166"/>
      <c r="I1742" s="167"/>
    </row>
    <row r="1743" spans="1:9" ht="11.25" customHeight="1" thickBot="1"/>
    <row r="1744" spans="1:9" ht="27" customHeight="1" thickBot="1">
      <c r="A1744" s="908" t="s">
        <v>571</v>
      </c>
      <c r="B1744" s="580" t="s">
        <v>118</v>
      </c>
      <c r="C1744" s="210" t="s">
        <v>20</v>
      </c>
      <c r="D1744" s="458" t="s">
        <v>142</v>
      </c>
      <c r="E1744" s="581" t="s">
        <v>2</v>
      </c>
      <c r="F1744" s="37" t="s">
        <v>138</v>
      </c>
      <c r="G1744" s="38" t="s">
        <v>139</v>
      </c>
      <c r="H1744" s="38" t="s">
        <v>140</v>
      </c>
      <c r="I1744" s="39" t="s">
        <v>141</v>
      </c>
    </row>
    <row r="1745" spans="1:11" ht="11.25" customHeight="1">
      <c r="A1745" s="387"/>
      <c r="B1745" s="575"/>
      <c r="C1745" s="576"/>
      <c r="D1745" s="577"/>
      <c r="E1745" s="579"/>
      <c r="F1745" s="12"/>
      <c r="G1745" s="585"/>
      <c r="H1745" s="14"/>
      <c r="I1745" s="45"/>
    </row>
    <row r="1746" spans="1:11" ht="12" customHeight="1">
      <c r="A1746" s="5"/>
      <c r="B1746" s="152"/>
      <c r="C1746" s="155"/>
      <c r="D1746" s="161"/>
      <c r="E1746" s="392"/>
      <c r="F1746" s="17"/>
      <c r="G1746" s="18"/>
      <c r="H1746" s="19"/>
      <c r="I1746" s="20"/>
    </row>
    <row r="1747" spans="1:11">
      <c r="A1747" s="5"/>
      <c r="B1747" s="152"/>
      <c r="C1747" s="155"/>
      <c r="D1747" s="161"/>
      <c r="E1747" s="392"/>
      <c r="F1747" s="17"/>
      <c r="G1747" s="19"/>
      <c r="H1747" s="18"/>
      <c r="I1747" s="20"/>
    </row>
    <row r="1748" spans="1:11" ht="11.25" customHeight="1">
      <c r="A1748" s="5"/>
      <c r="B1748" s="152"/>
      <c r="C1748" s="155"/>
      <c r="D1748" s="161"/>
      <c r="E1748" s="392"/>
      <c r="F1748" s="21"/>
      <c r="G1748" s="19"/>
      <c r="H1748" s="19"/>
      <c r="I1748" s="20"/>
      <c r="J1748" s="1130"/>
      <c r="K1748" s="153"/>
    </row>
    <row r="1749" spans="1:11" ht="11.25" customHeight="1">
      <c r="A1749" s="5"/>
      <c r="B1749" s="152"/>
      <c r="C1749" s="155"/>
      <c r="D1749" s="161"/>
      <c r="E1749" s="392"/>
      <c r="F1749" s="17"/>
      <c r="G1749" s="18"/>
      <c r="H1749" s="19"/>
      <c r="I1749" s="20"/>
    </row>
    <row r="1750" spans="1:11" ht="11.25" customHeight="1">
      <c r="A1750" s="5"/>
      <c r="B1750" s="152"/>
      <c r="C1750" s="155"/>
      <c r="D1750" s="161"/>
      <c r="E1750" s="392"/>
      <c r="F1750" s="17"/>
      <c r="G1750" s="18"/>
      <c r="H1750" s="19"/>
      <c r="I1750" s="20"/>
    </row>
    <row r="1751" spans="1:11" ht="25.5" customHeight="1">
      <c r="A1751" s="5"/>
      <c r="B1751" s="156"/>
      <c r="C1751" s="155"/>
      <c r="D1751" s="161"/>
      <c r="E1751" s="392"/>
      <c r="F1751" s="17"/>
      <c r="G1751" s="18"/>
      <c r="H1751" s="19"/>
      <c r="I1751" s="20"/>
    </row>
    <row r="1752" spans="1:11" ht="12" thickBot="1">
      <c r="A1752" s="7"/>
      <c r="B1752" s="154"/>
      <c r="C1752" s="389"/>
      <c r="D1752" s="486"/>
      <c r="E1752" s="393"/>
      <c r="F1752" s="33"/>
      <c r="G1752" s="36"/>
      <c r="H1752" s="24"/>
      <c r="I1752" s="25"/>
    </row>
    <row r="1753" spans="1:11" ht="11.25" customHeight="1" thickBot="1">
      <c r="B1753" s="105"/>
      <c r="C1753" s="106"/>
      <c r="D1753" s="456"/>
      <c r="E1753" s="107"/>
      <c r="F1753" s="165"/>
      <c r="G1753" s="166"/>
      <c r="H1753" s="166"/>
      <c r="I1753" s="167"/>
    </row>
    <row r="1754" spans="1:11" ht="11.25" customHeight="1" thickBot="1"/>
    <row r="1755" spans="1:11" ht="41.25" thickBot="1">
      <c r="A1755" s="213" t="s">
        <v>77</v>
      </c>
      <c r="B1755" s="580" t="s">
        <v>252</v>
      </c>
      <c r="C1755" s="210" t="s">
        <v>20</v>
      </c>
      <c r="D1755" s="458" t="s">
        <v>142</v>
      </c>
      <c r="E1755" s="581" t="s">
        <v>2</v>
      </c>
      <c r="F1755" s="37" t="s">
        <v>138</v>
      </c>
      <c r="G1755" s="38" t="s">
        <v>139</v>
      </c>
      <c r="H1755" s="38" t="s">
        <v>140</v>
      </c>
      <c r="I1755" s="39" t="s">
        <v>141</v>
      </c>
    </row>
    <row r="1756" spans="1:11" ht="23.25" customHeight="1" thickBot="1">
      <c r="A1756" s="40"/>
      <c r="B1756" s="584"/>
      <c r="C1756" s="179"/>
      <c r="D1756" s="586"/>
      <c r="E1756" s="41"/>
      <c r="F1756" s="42"/>
      <c r="G1756" s="46"/>
      <c r="H1756" s="43"/>
      <c r="I1756" s="47"/>
    </row>
    <row r="1757" spans="1:11" ht="11.25" customHeight="1" thickBot="1">
      <c r="B1757" s="26"/>
      <c r="C1757" s="27"/>
      <c r="D1757" s="456"/>
      <c r="E1757" s="28"/>
      <c r="F1757" s="29"/>
      <c r="G1757" s="30"/>
      <c r="H1757" s="30"/>
      <c r="I1757" s="31"/>
    </row>
    <row r="1760" spans="1:11" ht="11.25" customHeight="1" thickBot="1">
      <c r="B1760" s="95" t="s">
        <v>253</v>
      </c>
    </row>
    <row r="1761" spans="1:9" ht="41.25" thickBot="1">
      <c r="A1761" s="860" t="s">
        <v>708</v>
      </c>
      <c r="B1761" s="580" t="s">
        <v>254</v>
      </c>
      <c r="C1761" s="210" t="s">
        <v>20</v>
      </c>
      <c r="D1761" s="458" t="s">
        <v>142</v>
      </c>
      <c r="E1761" s="581" t="s">
        <v>2</v>
      </c>
      <c r="F1761" s="37" t="s">
        <v>138</v>
      </c>
      <c r="G1761" s="38" t="s">
        <v>139</v>
      </c>
      <c r="H1761" s="38" t="s">
        <v>140</v>
      </c>
      <c r="I1761" s="39" t="s">
        <v>141</v>
      </c>
    </row>
    <row r="1762" spans="1:9" ht="22.5" customHeight="1">
      <c r="A1762" s="387"/>
      <c r="B1762" s="926"/>
      <c r="C1762" s="576"/>
      <c r="D1762" s="577"/>
      <c r="E1762" s="579"/>
      <c r="F1762" s="180"/>
      <c r="G1762" s="182"/>
      <c r="H1762" s="182"/>
      <c r="I1762" s="578"/>
    </row>
    <row r="1763" spans="1:9" ht="11.25" customHeight="1">
      <c r="A1763" s="5"/>
      <c r="B1763" s="152"/>
      <c r="C1763" s="155"/>
      <c r="D1763" s="161"/>
      <c r="E1763" s="392"/>
      <c r="F1763" s="17"/>
      <c r="G1763" s="18"/>
      <c r="H1763" s="19"/>
      <c r="I1763" s="20"/>
    </row>
    <row r="1764" spans="1:9" ht="11.25" customHeight="1">
      <c r="A1764" s="5"/>
      <c r="B1764" s="152"/>
      <c r="C1764" s="155"/>
      <c r="D1764" s="161"/>
      <c r="E1764" s="392"/>
      <c r="F1764" s="17"/>
      <c r="G1764" s="18"/>
      <c r="H1764" s="19"/>
      <c r="I1764" s="22"/>
    </row>
    <row r="1765" spans="1:9" ht="23.25" customHeight="1">
      <c r="A1765" s="5"/>
      <c r="B1765" s="156"/>
      <c r="C1765" s="155"/>
      <c r="D1765" s="161"/>
      <c r="E1765" s="392"/>
      <c r="F1765" s="17"/>
      <c r="G1765" s="19"/>
      <c r="H1765" s="18"/>
      <c r="I1765" s="20"/>
    </row>
    <row r="1766" spans="1:9">
      <c r="A1766" s="5"/>
      <c r="B1766" s="152"/>
      <c r="C1766" s="155"/>
      <c r="D1766" s="161"/>
      <c r="E1766" s="392"/>
      <c r="F1766" s="21"/>
      <c r="G1766" s="19"/>
      <c r="H1766" s="19"/>
      <c r="I1766" s="20"/>
    </row>
    <row r="1767" spans="1:9" ht="22.5" customHeight="1">
      <c r="A1767" s="5"/>
      <c r="B1767" s="156"/>
      <c r="C1767" s="155"/>
      <c r="D1767" s="161"/>
      <c r="E1767" s="392"/>
      <c r="F1767" s="17"/>
      <c r="G1767" s="18"/>
      <c r="H1767" s="19"/>
      <c r="I1767" s="20"/>
    </row>
    <row r="1768" spans="1:9" ht="11.25" customHeight="1">
      <c r="A1768" s="5"/>
      <c r="B1768" s="152"/>
      <c r="C1768" s="155"/>
      <c r="D1768" s="161"/>
      <c r="E1768" s="392"/>
      <c r="F1768" s="17"/>
      <c r="G1768" s="18"/>
      <c r="H1768" s="19"/>
      <c r="I1768" s="20"/>
    </row>
    <row r="1769" spans="1:9" ht="23.25" customHeight="1">
      <c r="A1769" s="5"/>
      <c r="B1769" s="156"/>
      <c r="C1769" s="155"/>
      <c r="D1769" s="161"/>
      <c r="E1769" s="392"/>
      <c r="F1769" s="17"/>
      <c r="G1769" s="18"/>
      <c r="H1769" s="19"/>
      <c r="I1769" s="20"/>
    </row>
    <row r="1770" spans="1:9" ht="11.25" customHeight="1">
      <c r="A1770" s="5"/>
      <c r="B1770" s="152"/>
      <c r="C1770" s="155"/>
      <c r="D1770" s="161"/>
      <c r="E1770" s="392"/>
      <c r="F1770" s="17"/>
      <c r="G1770" s="18"/>
      <c r="H1770" s="19"/>
      <c r="I1770" s="20"/>
    </row>
    <row r="1771" spans="1:9" ht="11.25" customHeight="1" thickBot="1">
      <c r="A1771" s="7"/>
      <c r="B1771" s="154"/>
      <c r="C1771" s="389"/>
      <c r="D1771" s="486"/>
      <c r="E1771" s="393"/>
      <c r="F1771" s="33"/>
      <c r="G1771" s="36"/>
      <c r="H1771" s="24"/>
      <c r="I1771" s="25"/>
    </row>
    <row r="1772" spans="1:9" ht="11.25" customHeight="1" thickBot="1">
      <c r="B1772" s="105"/>
      <c r="C1772" s="106"/>
      <c r="D1772" s="456"/>
      <c r="E1772" s="107"/>
      <c r="F1772" s="165"/>
      <c r="G1772" s="166"/>
      <c r="H1772" s="166"/>
      <c r="I1772" s="167"/>
    </row>
    <row r="1775" spans="1:9" ht="11.25" customHeight="1" thickBot="1"/>
    <row r="1776" spans="1:9" ht="42" customHeight="1" thickBot="1">
      <c r="A1776" s="860" t="s">
        <v>707</v>
      </c>
      <c r="B1776" s="580" t="s">
        <v>255</v>
      </c>
      <c r="C1776" s="210" t="s">
        <v>20</v>
      </c>
      <c r="D1776" s="458" t="s">
        <v>142</v>
      </c>
      <c r="E1776" s="581" t="s">
        <v>2</v>
      </c>
      <c r="F1776" s="37" t="s">
        <v>138</v>
      </c>
      <c r="G1776" s="38" t="s">
        <v>139</v>
      </c>
      <c r="H1776" s="38" t="s">
        <v>140</v>
      </c>
      <c r="I1776" s="39" t="s">
        <v>141</v>
      </c>
    </row>
    <row r="1777" spans="1:10" ht="22.5" customHeight="1">
      <c r="A1777" s="3"/>
      <c r="B1777" s="689"/>
      <c r="C1777" s="388"/>
      <c r="D1777" s="485"/>
      <c r="E1777" s="423"/>
      <c r="F1777" s="224"/>
      <c r="G1777" s="182"/>
      <c r="H1777" s="182"/>
      <c r="I1777" s="578"/>
    </row>
    <row r="1778" spans="1:10" ht="11.25" customHeight="1">
      <c r="A1778" s="5"/>
      <c r="B1778" s="152"/>
      <c r="C1778" s="155"/>
      <c r="D1778" s="161"/>
      <c r="E1778" s="424"/>
      <c r="F1778" s="109"/>
      <c r="G1778" s="18"/>
      <c r="H1778" s="19"/>
      <c r="I1778" s="20"/>
    </row>
    <row r="1779" spans="1:10" ht="11.25" customHeight="1">
      <c r="A1779" s="5"/>
      <c r="B1779" s="152"/>
      <c r="C1779" s="155"/>
      <c r="D1779" s="161"/>
      <c r="E1779" s="424"/>
      <c r="F1779" s="109"/>
      <c r="G1779" s="18"/>
      <c r="H1779" s="19"/>
      <c r="I1779" s="22"/>
    </row>
    <row r="1780" spans="1:10" ht="24" customHeight="1">
      <c r="A1780" s="5"/>
      <c r="B1780" s="156"/>
      <c r="C1780" s="155"/>
      <c r="D1780" s="161"/>
      <c r="E1780" s="424"/>
      <c r="F1780" s="109"/>
      <c r="G1780" s="19"/>
      <c r="H1780" s="18"/>
      <c r="I1780" s="20"/>
    </row>
    <row r="1781" spans="1:10" ht="15.75" customHeight="1">
      <c r="A1781" s="5"/>
      <c r="B1781" s="152"/>
      <c r="C1781" s="155"/>
      <c r="D1781" s="161"/>
      <c r="E1781" s="424"/>
      <c r="F1781" s="110"/>
      <c r="G1781" s="19"/>
      <c r="H1781" s="19"/>
      <c r="I1781" s="20"/>
    </row>
    <row r="1782" spans="1:10">
      <c r="A1782" s="5"/>
      <c r="B1782" s="152"/>
      <c r="C1782" s="155"/>
      <c r="D1782" s="161"/>
      <c r="E1782" s="424"/>
      <c r="F1782" s="109"/>
      <c r="G1782" s="18"/>
      <c r="H1782" s="19"/>
      <c r="I1782" s="20"/>
    </row>
    <row r="1783" spans="1:10" ht="11.25" customHeight="1">
      <c r="A1783" s="5"/>
      <c r="B1783" s="152"/>
      <c r="C1783" s="155"/>
      <c r="D1783" s="161"/>
      <c r="E1783" s="424"/>
      <c r="F1783" s="109"/>
      <c r="G1783" s="18"/>
      <c r="H1783" s="19"/>
      <c r="I1783" s="20"/>
      <c r="J1783" s="1115"/>
    </row>
    <row r="1784" spans="1:10" ht="11.25" customHeight="1">
      <c r="A1784" s="5"/>
      <c r="B1784" s="152"/>
      <c r="C1784" s="155"/>
      <c r="D1784" s="161"/>
      <c r="E1784" s="424"/>
      <c r="F1784" s="109"/>
      <c r="G1784" s="18"/>
      <c r="H1784" s="19"/>
      <c r="I1784" s="20"/>
    </row>
    <row r="1785" spans="1:10" ht="11.25" customHeight="1">
      <c r="A1785" s="5"/>
      <c r="B1785" s="152"/>
      <c r="C1785" s="155"/>
      <c r="D1785" s="161"/>
      <c r="E1785" s="424"/>
      <c r="F1785" s="109"/>
      <c r="G1785" s="18"/>
      <c r="H1785" s="19"/>
      <c r="I1785" s="20"/>
    </row>
    <row r="1786" spans="1:10" ht="14.25" customHeight="1" thickBot="1">
      <c r="A1786" s="7"/>
      <c r="B1786" s="154"/>
      <c r="C1786" s="389"/>
      <c r="D1786" s="486"/>
      <c r="E1786" s="428"/>
      <c r="F1786" s="111"/>
      <c r="G1786" s="36"/>
      <c r="H1786" s="24"/>
      <c r="I1786" s="25"/>
    </row>
    <row r="1787" spans="1:10" ht="12" thickBot="1">
      <c r="B1787" s="105"/>
      <c r="C1787" s="106"/>
      <c r="D1787" s="456"/>
      <c r="E1787" s="107"/>
      <c r="F1787" s="165"/>
      <c r="G1787" s="166"/>
      <c r="H1787" s="166"/>
      <c r="I1787" s="167"/>
    </row>
    <row r="1788" spans="1:10" ht="11.25" customHeight="1">
      <c r="J1788" s="1115"/>
    </row>
    <row r="1789" spans="1:10" ht="11.25" customHeight="1">
      <c r="J1789" s="1115"/>
    </row>
    <row r="1790" spans="1:10" ht="11.25" customHeight="1" thickBot="1">
      <c r="B1790" s="95" t="s">
        <v>257</v>
      </c>
    </row>
    <row r="1791" spans="1:10" ht="41.25" thickBot="1">
      <c r="A1791" s="213" t="s">
        <v>572</v>
      </c>
      <c r="B1791" s="580" t="s">
        <v>258</v>
      </c>
      <c r="C1791" s="210" t="s">
        <v>20</v>
      </c>
      <c r="D1791" s="458" t="s">
        <v>142</v>
      </c>
      <c r="E1791" s="581" t="s">
        <v>2</v>
      </c>
      <c r="F1791" s="37" t="s">
        <v>138</v>
      </c>
      <c r="G1791" s="38" t="s">
        <v>139</v>
      </c>
      <c r="H1791" s="38" t="s">
        <v>140</v>
      </c>
      <c r="I1791" s="39" t="s">
        <v>141</v>
      </c>
    </row>
    <row r="1792" spans="1:10">
      <c r="A1792" s="260"/>
      <c r="B1792" s="587"/>
      <c r="C1792" s="576"/>
      <c r="D1792" s="577"/>
      <c r="E1792" s="151"/>
      <c r="F1792" s="224"/>
      <c r="G1792" s="182"/>
      <c r="H1792" s="182"/>
      <c r="I1792" s="578"/>
    </row>
    <row r="1793" spans="1:10" ht="12" thickBot="1">
      <c r="A1793" s="262"/>
      <c r="B1793" s="588"/>
      <c r="C1793" s="389"/>
      <c r="D1793" s="486"/>
      <c r="E1793" s="390"/>
      <c r="F1793" s="111"/>
      <c r="G1793" s="24"/>
      <c r="H1793" s="24"/>
      <c r="I1793" s="34"/>
    </row>
    <row r="1794" spans="1:10" ht="11.25" customHeight="1" thickBot="1">
      <c r="B1794" s="105"/>
      <c r="C1794" s="106"/>
      <c r="D1794" s="456"/>
      <c r="E1794" s="107"/>
      <c r="F1794" s="165"/>
      <c r="G1794" s="166"/>
      <c r="H1794" s="166"/>
      <c r="I1794" s="167"/>
      <c r="J1794" s="1115"/>
    </row>
    <row r="1795" spans="1:10" ht="11.25" customHeight="1">
      <c r="J1795" s="1115"/>
    </row>
    <row r="1796" spans="1:10" ht="11.25" customHeight="1" thickBot="1"/>
    <row r="1797" spans="1:10" ht="15.75" customHeight="1" thickBot="1">
      <c r="A1797" s="103"/>
      <c r="B1797" s="545"/>
      <c r="C1797" s="104"/>
      <c r="D1797" s="457"/>
      <c r="E1797" s="98"/>
      <c r="F1797" s="37"/>
      <c r="G1797" s="38"/>
      <c r="H1797" s="38"/>
      <c r="I1797" s="39"/>
    </row>
    <row r="1798" spans="1:10" ht="22.5" customHeight="1">
      <c r="A1798" s="599"/>
      <c r="B1798" s="993"/>
      <c r="C1798" s="388"/>
      <c r="D1798" s="485"/>
      <c r="E1798" s="423"/>
      <c r="F1798" s="108"/>
      <c r="G1798" s="14"/>
      <c r="H1798" s="14"/>
      <c r="I1798" s="45"/>
    </row>
    <row r="1799" spans="1:10" ht="25.5" customHeight="1" thickBot="1">
      <c r="A1799" s="306"/>
      <c r="B1799" s="1113"/>
      <c r="C1799" s="389"/>
      <c r="D1799" s="486"/>
      <c r="E1799" s="428"/>
      <c r="F1799" s="111"/>
      <c r="G1799" s="24"/>
      <c r="H1799" s="24"/>
      <c r="I1799" s="34"/>
    </row>
    <row r="1800" spans="1:10" ht="11.25" customHeight="1" thickBot="1">
      <c r="B1800" s="105"/>
      <c r="C1800" s="106"/>
      <c r="D1800" s="456"/>
      <c r="E1800" s="107"/>
      <c r="F1800" s="29"/>
      <c r="G1800" s="30"/>
      <c r="H1800" s="30"/>
      <c r="I1800" s="31"/>
    </row>
    <row r="1802" spans="1:10" ht="11.25" customHeight="1" thickBot="1">
      <c r="B1802" s="94" t="s">
        <v>119</v>
      </c>
    </row>
    <row r="1803" spans="1:10" ht="30.75" customHeight="1" thickBot="1">
      <c r="A1803" s="860" t="s">
        <v>574</v>
      </c>
      <c r="B1803" s="101" t="s">
        <v>120</v>
      </c>
      <c r="C1803" s="104" t="s">
        <v>20</v>
      </c>
      <c r="D1803" s="457" t="s">
        <v>142</v>
      </c>
      <c r="E1803" s="98" t="s">
        <v>2</v>
      </c>
      <c r="F1803" s="37" t="s">
        <v>138</v>
      </c>
      <c r="G1803" s="38" t="s">
        <v>139</v>
      </c>
      <c r="H1803" s="38" t="s">
        <v>140</v>
      </c>
      <c r="I1803" s="39" t="s">
        <v>141</v>
      </c>
    </row>
    <row r="1804" spans="1:10" ht="11.25" customHeight="1">
      <c r="A1804" s="260"/>
      <c r="B1804" s="627"/>
      <c r="C1804" s="610"/>
      <c r="D1804" s="611"/>
      <c r="E1804" s="612"/>
      <c r="F1804" s="108"/>
      <c r="G1804" s="18"/>
      <c r="H1804" s="14"/>
      <c r="I1804" s="45"/>
    </row>
    <row r="1805" spans="1:10" ht="11.25" customHeight="1">
      <c r="A1805" s="261"/>
      <c r="B1805" s="613"/>
      <c r="C1805" s="614"/>
      <c r="D1805" s="615"/>
      <c r="E1805" s="616"/>
      <c r="F1805" s="109"/>
      <c r="G1805" s="18"/>
      <c r="H1805" s="19"/>
      <c r="I1805" s="20"/>
    </row>
    <row r="1806" spans="1:10" ht="12" customHeight="1">
      <c r="A1806" s="261"/>
      <c r="B1806" s="613"/>
      <c r="C1806" s="614"/>
      <c r="D1806" s="615"/>
      <c r="E1806" s="616"/>
      <c r="F1806" s="109"/>
      <c r="G1806" s="18"/>
      <c r="H1806" s="19"/>
      <c r="I1806" s="22"/>
    </row>
    <row r="1807" spans="1:10">
      <c r="A1807" s="261"/>
      <c r="B1807" s="613"/>
      <c r="C1807" s="614"/>
      <c r="D1807" s="615"/>
      <c r="E1807" s="616"/>
      <c r="F1807" s="109"/>
      <c r="G1807" s="19"/>
      <c r="H1807" s="18"/>
      <c r="I1807" s="20"/>
    </row>
    <row r="1808" spans="1:10" ht="11.25" customHeight="1">
      <c r="A1808" s="261"/>
      <c r="B1808" s="613"/>
      <c r="C1808" s="614"/>
      <c r="D1808" s="615"/>
      <c r="E1808" s="616"/>
      <c r="F1808" s="110"/>
      <c r="G1808" s="19"/>
      <c r="H1808" s="19"/>
      <c r="I1808" s="20"/>
    </row>
    <row r="1809" spans="1:9" ht="11.25" customHeight="1">
      <c r="A1809" s="261"/>
      <c r="B1809" s="613"/>
      <c r="C1809" s="614"/>
      <c r="D1809" s="615"/>
      <c r="E1809" s="616"/>
      <c r="F1809" s="109"/>
      <c r="G1809" s="18"/>
      <c r="H1809" s="19"/>
      <c r="I1809" s="20"/>
    </row>
    <row r="1810" spans="1:9" ht="11.25" customHeight="1">
      <c r="A1810" s="261"/>
      <c r="B1810" s="613"/>
      <c r="C1810" s="614"/>
      <c r="D1810" s="615"/>
      <c r="E1810" s="616"/>
      <c r="F1810" s="109"/>
      <c r="G1810" s="18"/>
      <c r="H1810" s="19"/>
      <c r="I1810" s="20"/>
    </row>
    <row r="1811" spans="1:9" ht="11.25" customHeight="1">
      <c r="A1811" s="261"/>
      <c r="B1811" s="613"/>
      <c r="C1811" s="614"/>
      <c r="D1811" s="615"/>
      <c r="E1811" s="616"/>
      <c r="F1811" s="109"/>
      <c r="G1811" s="18"/>
      <c r="H1811" s="19"/>
      <c r="I1811" s="20"/>
    </row>
    <row r="1812" spans="1:9" ht="11.25" customHeight="1" thickBot="1">
      <c r="A1812" s="262"/>
      <c r="B1812" s="617"/>
      <c r="C1812" s="618"/>
      <c r="D1812" s="619"/>
      <c r="E1812" s="623"/>
      <c r="F1812" s="111"/>
      <c r="G1812" s="36"/>
      <c r="H1812" s="24"/>
      <c r="I1812" s="25"/>
    </row>
    <row r="1813" spans="1:9" ht="11.25" customHeight="1" thickBot="1">
      <c r="B1813" s="105"/>
      <c r="C1813" s="106"/>
      <c r="D1813" s="456"/>
      <c r="E1813" s="107"/>
      <c r="F1813" s="165"/>
      <c r="G1813" s="166"/>
      <c r="H1813" s="166"/>
      <c r="I1813" s="167"/>
    </row>
    <row r="1815" spans="1:9" ht="11.25" customHeight="1" thickBot="1"/>
    <row r="1816" spans="1:9" ht="27.75" thickBot="1">
      <c r="A1816" s="860" t="s">
        <v>575</v>
      </c>
      <c r="B1816" s="101" t="s">
        <v>121</v>
      </c>
      <c r="C1816" s="104" t="s">
        <v>20</v>
      </c>
      <c r="D1816" s="457" t="s">
        <v>142</v>
      </c>
      <c r="E1816" s="98" t="s">
        <v>2</v>
      </c>
      <c r="F1816" s="37" t="s">
        <v>138</v>
      </c>
      <c r="G1816" s="38" t="s">
        <v>139</v>
      </c>
      <c r="H1816" s="38" t="s">
        <v>140</v>
      </c>
      <c r="I1816" s="39" t="s">
        <v>141</v>
      </c>
    </row>
    <row r="1817" spans="1:9" ht="11.25" customHeight="1">
      <c r="A1817" s="260"/>
      <c r="B1817" s="425"/>
      <c r="C1817" s="388"/>
      <c r="D1817" s="485"/>
      <c r="E1817" s="423"/>
      <c r="F1817" s="12"/>
      <c r="G1817" s="13"/>
      <c r="H1817" s="14"/>
      <c r="I1817" s="15"/>
    </row>
    <row r="1818" spans="1:9" ht="11.25" customHeight="1">
      <c r="A1818" s="261"/>
      <c r="B1818" s="426"/>
      <c r="C1818" s="155"/>
      <c r="D1818" s="161"/>
      <c r="E1818" s="424"/>
      <c r="F1818" s="17"/>
      <c r="G1818" s="18"/>
      <c r="H1818" s="19"/>
      <c r="I1818" s="20"/>
    </row>
    <row r="1819" spans="1:9" ht="12" customHeight="1">
      <c r="A1819" s="261"/>
      <c r="B1819" s="426"/>
      <c r="C1819" s="155"/>
      <c r="D1819" s="161"/>
      <c r="E1819" s="424"/>
      <c r="F1819" s="17"/>
      <c r="G1819" s="18"/>
      <c r="H1819" s="19"/>
      <c r="I1819" s="22"/>
    </row>
    <row r="1820" spans="1:9" ht="21.75" customHeight="1">
      <c r="A1820" s="261"/>
      <c r="B1820" s="600"/>
      <c r="C1820" s="155"/>
      <c r="D1820" s="161"/>
      <c r="E1820" s="424"/>
      <c r="F1820" s="17"/>
      <c r="G1820" s="19"/>
      <c r="H1820" s="18"/>
      <c r="I1820" s="20"/>
    </row>
    <row r="1821" spans="1:9" ht="12" customHeight="1">
      <c r="A1821" s="261"/>
      <c r="B1821" s="426"/>
      <c r="C1821" s="155"/>
      <c r="D1821" s="161"/>
      <c r="E1821" s="424"/>
      <c r="F1821" s="21"/>
      <c r="G1821" s="19"/>
      <c r="H1821" s="19"/>
      <c r="I1821" s="20"/>
    </row>
    <row r="1822" spans="1:9" ht="11.25" customHeight="1">
      <c r="A1822" s="261"/>
      <c r="B1822" s="426"/>
      <c r="C1822" s="155"/>
      <c r="D1822" s="161"/>
      <c r="E1822" s="424"/>
      <c r="F1822" s="17"/>
      <c r="G1822" s="18"/>
      <c r="H1822" s="19"/>
      <c r="I1822" s="20"/>
    </row>
    <row r="1823" spans="1:9" ht="11.25" customHeight="1">
      <c r="A1823" s="261"/>
      <c r="B1823" s="426"/>
      <c r="C1823" s="155"/>
      <c r="D1823" s="161"/>
      <c r="E1823" s="424"/>
      <c r="F1823" s="17"/>
      <c r="G1823" s="18"/>
      <c r="H1823" s="19"/>
      <c r="I1823" s="20"/>
    </row>
    <row r="1824" spans="1:9" ht="21" customHeight="1">
      <c r="A1824" s="261"/>
      <c r="B1824" s="600"/>
      <c r="C1824" s="155"/>
      <c r="D1824" s="161"/>
      <c r="E1824" s="424"/>
      <c r="F1824" s="17"/>
      <c r="G1824" s="18"/>
      <c r="H1824" s="19"/>
      <c r="I1824" s="20"/>
    </row>
    <row r="1825" spans="1:10" ht="11.25" customHeight="1" thickBot="1">
      <c r="A1825" s="262"/>
      <c r="B1825" s="427"/>
      <c r="C1825" s="389"/>
      <c r="D1825" s="486"/>
      <c r="E1825" s="428"/>
      <c r="F1825" s="33"/>
      <c r="G1825" s="36"/>
      <c r="H1825" s="24"/>
      <c r="I1825" s="25"/>
    </row>
    <row r="1826" spans="1:10" ht="11.25" customHeight="1" thickBot="1">
      <c r="B1826" s="105"/>
      <c r="C1826" s="106"/>
      <c r="D1826" s="456"/>
      <c r="E1826" s="237"/>
      <c r="F1826" s="165"/>
      <c r="G1826" s="166"/>
      <c r="H1826" s="166"/>
      <c r="I1826" s="167"/>
    </row>
    <row r="1828" spans="1:10" ht="11.25" customHeight="1" thickBot="1"/>
    <row r="1829" spans="1:10" ht="27.75" thickBot="1">
      <c r="A1829" s="860" t="s">
        <v>576</v>
      </c>
      <c r="B1829" s="101" t="s">
        <v>122</v>
      </c>
      <c r="C1829" s="104" t="s">
        <v>20</v>
      </c>
      <c r="D1829" s="457" t="s">
        <v>142</v>
      </c>
      <c r="E1829" s="98" t="s">
        <v>2</v>
      </c>
      <c r="F1829" s="37" t="s">
        <v>138</v>
      </c>
      <c r="G1829" s="38" t="s">
        <v>139</v>
      </c>
      <c r="H1829" s="38" t="s">
        <v>140</v>
      </c>
      <c r="I1829" s="39" t="s">
        <v>141</v>
      </c>
    </row>
    <row r="1830" spans="1:10" ht="11.25" customHeight="1">
      <c r="A1830" s="599"/>
      <c r="B1830" s="425"/>
      <c r="C1830" s="388"/>
      <c r="D1830" s="485"/>
      <c r="E1830" s="423"/>
      <c r="F1830" s="108"/>
      <c r="G1830" s="18"/>
      <c r="H1830" s="14"/>
      <c r="I1830" s="45"/>
    </row>
    <row r="1831" spans="1:10" ht="12" customHeight="1">
      <c r="A1831" s="100"/>
      <c r="B1831" s="426"/>
      <c r="C1831" s="155"/>
      <c r="D1831" s="161"/>
      <c r="E1831" s="424"/>
      <c r="F1831" s="109"/>
      <c r="G1831" s="18"/>
      <c r="H1831" s="19"/>
      <c r="I1831" s="20"/>
    </row>
    <row r="1832" spans="1:10" ht="12.75" customHeight="1">
      <c r="A1832" s="100"/>
      <c r="B1832" s="426"/>
      <c r="C1832" s="155"/>
      <c r="D1832" s="161"/>
      <c r="E1832" s="424"/>
      <c r="F1832" s="109"/>
      <c r="G1832" s="18"/>
      <c r="H1832" s="19"/>
      <c r="I1832" s="22"/>
    </row>
    <row r="1833" spans="1:10">
      <c r="A1833" s="100"/>
      <c r="B1833" s="426"/>
      <c r="C1833" s="155"/>
      <c r="D1833" s="161"/>
      <c r="E1833" s="424"/>
      <c r="F1833" s="109"/>
      <c r="G1833" s="19"/>
      <c r="H1833" s="18"/>
      <c r="I1833" s="20"/>
    </row>
    <row r="1834" spans="1:10" ht="11.25" customHeight="1">
      <c r="A1834" s="100"/>
      <c r="B1834" s="426"/>
      <c r="C1834" s="155"/>
      <c r="D1834" s="161"/>
      <c r="E1834" s="424"/>
      <c r="F1834" s="110"/>
      <c r="G1834" s="19"/>
      <c r="H1834" s="19"/>
      <c r="I1834" s="20"/>
      <c r="J1834" s="1115"/>
    </row>
    <row r="1835" spans="1:10" ht="11.25" customHeight="1">
      <c r="A1835" s="100"/>
      <c r="B1835" s="426"/>
      <c r="C1835" s="155"/>
      <c r="D1835" s="161"/>
      <c r="E1835" s="424"/>
      <c r="F1835" s="109"/>
      <c r="G1835" s="18"/>
      <c r="H1835" s="19"/>
      <c r="I1835" s="20"/>
    </row>
    <row r="1836" spans="1:10" ht="11.25" customHeight="1">
      <c r="A1836" s="100"/>
      <c r="B1836" s="426"/>
      <c r="C1836" s="155"/>
      <c r="D1836" s="161"/>
      <c r="E1836" s="424"/>
      <c r="F1836" s="109"/>
      <c r="G1836" s="18"/>
      <c r="H1836" s="19"/>
      <c r="I1836" s="20"/>
    </row>
    <row r="1837" spans="1:10" ht="11.25" customHeight="1">
      <c r="A1837" s="100"/>
      <c r="B1837" s="426"/>
      <c r="C1837" s="155"/>
      <c r="D1837" s="161"/>
      <c r="E1837" s="424"/>
      <c r="F1837" s="109"/>
      <c r="G1837" s="18"/>
      <c r="H1837" s="19"/>
      <c r="I1837" s="20"/>
    </row>
    <row r="1838" spans="1:10" ht="11.25" customHeight="1" thickBot="1">
      <c r="A1838" s="100"/>
      <c r="B1838" s="427"/>
      <c r="C1838" s="389"/>
      <c r="D1838" s="486"/>
      <c r="E1838" s="428"/>
      <c r="F1838" s="109"/>
      <c r="G1838" s="18"/>
      <c r="H1838" s="19"/>
      <c r="I1838" s="20"/>
    </row>
    <row r="1839" spans="1:10" ht="11.25" customHeight="1" thickBot="1">
      <c r="B1839" s="105"/>
      <c r="C1839" s="106"/>
      <c r="D1839" s="456"/>
      <c r="E1839" s="107"/>
      <c r="F1839" s="29"/>
      <c r="G1839" s="30"/>
      <c r="H1839" s="30"/>
      <c r="I1839" s="31"/>
    </row>
    <row r="1841" spans="1:9" ht="11.25" customHeight="1" thickBot="1">
      <c r="B1841" s="94" t="s">
        <v>123</v>
      </c>
    </row>
    <row r="1842" spans="1:9" ht="27.75" thickBot="1">
      <c r="A1842" s="246" t="s">
        <v>577</v>
      </c>
      <c r="B1842" s="250" t="s">
        <v>792</v>
      </c>
      <c r="C1842" s="247" t="s">
        <v>20</v>
      </c>
      <c r="D1842" s="455" t="s">
        <v>142</v>
      </c>
      <c r="E1842" s="249" t="s">
        <v>2</v>
      </c>
      <c r="F1842" s="37" t="s">
        <v>138</v>
      </c>
      <c r="G1842" s="38" t="s">
        <v>139</v>
      </c>
      <c r="H1842" s="38" t="s">
        <v>140</v>
      </c>
      <c r="I1842" s="39" t="s">
        <v>141</v>
      </c>
    </row>
    <row r="1843" spans="1:9" ht="22.5" customHeight="1">
      <c r="A1843" s="214"/>
      <c r="B1843" s="629"/>
      <c r="C1843" s="610"/>
      <c r="D1843" s="611"/>
      <c r="E1843" s="631"/>
      <c r="F1843" s="108"/>
      <c r="G1843" s="13"/>
      <c r="H1843" s="14"/>
      <c r="I1843" s="15"/>
    </row>
    <row r="1844" spans="1:9" ht="11.25" customHeight="1">
      <c r="A1844" s="100"/>
      <c r="B1844" s="613"/>
      <c r="C1844" s="614"/>
      <c r="D1844" s="615"/>
      <c r="E1844" s="616"/>
      <c r="F1844" s="109"/>
      <c r="G1844" s="18"/>
      <c r="H1844" s="19"/>
      <c r="I1844" s="20"/>
    </row>
    <row r="1845" spans="1:9" ht="11.25" customHeight="1">
      <c r="A1845" s="100"/>
      <c r="B1845" s="613"/>
      <c r="C1845" s="614"/>
      <c r="D1845" s="615"/>
      <c r="E1845" s="616"/>
      <c r="F1845" s="109"/>
      <c r="G1845" s="18"/>
      <c r="H1845" s="19"/>
      <c r="I1845" s="22"/>
    </row>
    <row r="1846" spans="1:9" ht="11.25" customHeight="1">
      <c r="A1846" s="100"/>
      <c r="B1846" s="613"/>
      <c r="C1846" s="614"/>
      <c r="D1846" s="615"/>
      <c r="E1846" s="616"/>
      <c r="F1846" s="109"/>
      <c r="G1846" s="19"/>
      <c r="H1846" s="18"/>
      <c r="I1846" s="20"/>
    </row>
    <row r="1847" spans="1:9" ht="11.25" customHeight="1" thickBot="1">
      <c r="A1847" s="306"/>
      <c r="B1847" s="617"/>
      <c r="C1847" s="618"/>
      <c r="D1847" s="619"/>
      <c r="E1847" s="623"/>
      <c r="F1847" s="120"/>
      <c r="G1847" s="24"/>
      <c r="H1847" s="24"/>
      <c r="I1847" s="25"/>
    </row>
    <row r="1848" spans="1:9" ht="11.25" customHeight="1" thickBot="1">
      <c r="B1848" s="105"/>
      <c r="C1848" s="106"/>
      <c r="D1848" s="456"/>
      <c r="E1848" s="107"/>
      <c r="F1848" s="29"/>
      <c r="G1848" s="30"/>
      <c r="H1848" s="30"/>
      <c r="I1848" s="31"/>
    </row>
    <row r="1850" spans="1:9" ht="12" customHeight="1" thickBot="1"/>
    <row r="1851" spans="1:9" ht="27.75" thickBot="1">
      <c r="A1851" s="11" t="s">
        <v>578</v>
      </c>
      <c r="B1851" s="101" t="s">
        <v>124</v>
      </c>
      <c r="C1851" s="104" t="s">
        <v>20</v>
      </c>
      <c r="D1851" s="457" t="s">
        <v>142</v>
      </c>
      <c r="E1851" s="98" t="s">
        <v>2</v>
      </c>
      <c r="F1851" s="37" t="s">
        <v>138</v>
      </c>
      <c r="G1851" s="38" t="s">
        <v>139</v>
      </c>
      <c r="H1851" s="38" t="s">
        <v>140</v>
      </c>
      <c r="I1851" s="39" t="s">
        <v>141</v>
      </c>
    </row>
    <row r="1852" spans="1:9" ht="18.75" customHeight="1">
      <c r="A1852" s="599"/>
      <c r="B1852" s="630"/>
      <c r="C1852" s="388"/>
      <c r="D1852" s="485"/>
      <c r="E1852" s="423"/>
      <c r="F1852" s="108"/>
      <c r="G1852" s="13"/>
      <c r="H1852" s="14"/>
      <c r="I1852" s="15"/>
    </row>
    <row r="1853" spans="1:9" ht="11.25" customHeight="1">
      <c r="A1853" s="100"/>
      <c r="B1853" s="628"/>
      <c r="C1853" s="155"/>
      <c r="D1853" s="161"/>
      <c r="E1853" s="424"/>
      <c r="F1853" s="109"/>
      <c r="G1853" s="18"/>
      <c r="H1853" s="19"/>
      <c r="I1853" s="20"/>
    </row>
    <row r="1854" spans="1:9" ht="11.25" customHeight="1">
      <c r="A1854" s="100"/>
      <c r="B1854" s="426"/>
      <c r="C1854" s="155"/>
      <c r="D1854" s="161"/>
      <c r="E1854" s="424"/>
      <c r="F1854" s="109"/>
      <c r="G1854" s="18"/>
      <c r="H1854" s="19"/>
      <c r="I1854" s="22"/>
    </row>
    <row r="1855" spans="1:9" ht="11.25" customHeight="1">
      <c r="A1855" s="100"/>
      <c r="B1855" s="426"/>
      <c r="C1855" s="155"/>
      <c r="D1855" s="161"/>
      <c r="E1855" s="424"/>
      <c r="F1855" s="109"/>
      <c r="G1855" s="19"/>
      <c r="H1855" s="18"/>
      <c r="I1855" s="20"/>
    </row>
    <row r="1856" spans="1:9" ht="11.25" customHeight="1" thickBot="1">
      <c r="A1856" s="306"/>
      <c r="B1856" s="427"/>
      <c r="C1856" s="389"/>
      <c r="D1856" s="486"/>
      <c r="E1856" s="428"/>
      <c r="F1856" s="120"/>
      <c r="G1856" s="24"/>
      <c r="H1856" s="24"/>
      <c r="I1856" s="25"/>
    </row>
    <row r="1857" spans="1:11" ht="11.25" customHeight="1" thickBot="1">
      <c r="B1857" s="105"/>
      <c r="C1857" s="106"/>
      <c r="D1857" s="456"/>
      <c r="E1857" s="107"/>
      <c r="F1857" s="29"/>
      <c r="G1857" s="30"/>
      <c r="H1857" s="30"/>
      <c r="I1857" s="31"/>
    </row>
    <row r="1859" spans="1:11" ht="19.5" customHeight="1" thickBot="1"/>
    <row r="1860" spans="1:11" ht="27.75" thickBot="1">
      <c r="A1860" s="11" t="s">
        <v>579</v>
      </c>
      <c r="B1860" s="101" t="s">
        <v>125</v>
      </c>
      <c r="C1860" s="104" t="s">
        <v>20</v>
      </c>
      <c r="D1860" s="457" t="s">
        <v>142</v>
      </c>
      <c r="E1860" s="98" t="s">
        <v>2</v>
      </c>
      <c r="F1860" s="37" t="s">
        <v>138</v>
      </c>
      <c r="G1860" s="38" t="s">
        <v>139</v>
      </c>
      <c r="H1860" s="38" t="s">
        <v>140</v>
      </c>
      <c r="I1860" s="39" t="s">
        <v>141</v>
      </c>
    </row>
    <row r="1861" spans="1:11">
      <c r="A1861" s="599"/>
      <c r="B1861" s="627"/>
      <c r="C1861" s="610"/>
      <c r="D1861" s="611"/>
      <c r="E1861" s="612"/>
      <c r="F1861" s="108"/>
      <c r="G1861" s="13"/>
      <c r="H1861" s="14"/>
      <c r="I1861" s="15"/>
    </row>
    <row r="1862" spans="1:11" ht="11.25" customHeight="1">
      <c r="A1862" s="100"/>
      <c r="B1862" s="613"/>
      <c r="C1862" s="614"/>
      <c r="D1862" s="615"/>
      <c r="E1862" s="616"/>
      <c r="F1862" s="109"/>
      <c r="G1862" s="18"/>
      <c r="H1862" s="19"/>
      <c r="I1862" s="20"/>
      <c r="J1862" s="1129"/>
      <c r="K1862" s="153"/>
    </row>
    <row r="1863" spans="1:11" ht="11.25" customHeight="1">
      <c r="A1863" s="100"/>
      <c r="B1863" s="613"/>
      <c r="C1863" s="614"/>
      <c r="D1863" s="615"/>
      <c r="E1863" s="616"/>
      <c r="F1863" s="109"/>
      <c r="G1863" s="18"/>
      <c r="H1863" s="19"/>
      <c r="I1863" s="22"/>
      <c r="J1863" s="1129"/>
      <c r="K1863" s="153"/>
    </row>
    <row r="1864" spans="1:11" ht="11.25" customHeight="1">
      <c r="A1864" s="100"/>
      <c r="B1864" s="613"/>
      <c r="C1864" s="614"/>
      <c r="D1864" s="615"/>
      <c r="E1864" s="616"/>
      <c r="F1864" s="109"/>
      <c r="G1864" s="19"/>
      <c r="H1864" s="18"/>
      <c r="I1864" s="20"/>
    </row>
    <row r="1865" spans="1:11" ht="11.25" customHeight="1" thickBot="1">
      <c r="A1865" s="306"/>
      <c r="B1865" s="617"/>
      <c r="C1865" s="618"/>
      <c r="D1865" s="619"/>
      <c r="E1865" s="620"/>
      <c r="F1865" s="120"/>
      <c r="G1865" s="24"/>
      <c r="H1865" s="24"/>
      <c r="I1865" s="25"/>
    </row>
    <row r="1866" spans="1:11" ht="11.25" customHeight="1" thickBot="1">
      <c r="B1866" s="105"/>
      <c r="C1866" s="106"/>
      <c r="D1866" s="456"/>
      <c r="E1866" s="107"/>
      <c r="F1866" s="29"/>
      <c r="G1866" s="30"/>
      <c r="H1866" s="30"/>
      <c r="I1866" s="31"/>
    </row>
    <row r="1868" spans="1:11" ht="16.5" thickBot="1">
      <c r="B1868" s="94" t="s">
        <v>259</v>
      </c>
    </row>
    <row r="1869" spans="1:11" ht="55.5" customHeight="1" thickBot="1">
      <c r="A1869" s="11" t="s">
        <v>580</v>
      </c>
      <c r="B1869" s="101" t="s">
        <v>827</v>
      </c>
      <c r="C1869" s="104" t="s">
        <v>20</v>
      </c>
      <c r="D1869" s="457" t="s">
        <v>142</v>
      </c>
      <c r="E1869" s="98" t="s">
        <v>2</v>
      </c>
      <c r="F1869" s="37" t="s">
        <v>138</v>
      </c>
      <c r="G1869" s="38" t="s">
        <v>139</v>
      </c>
      <c r="H1869" s="38" t="s">
        <v>140</v>
      </c>
      <c r="I1869" s="39" t="s">
        <v>141</v>
      </c>
      <c r="J1869" s="1129"/>
      <c r="K1869" s="153"/>
    </row>
    <row r="1870" spans="1:11">
      <c r="A1870" s="599"/>
      <c r="B1870" s="1088"/>
      <c r="C1870" s="610"/>
      <c r="D1870" s="611"/>
      <c r="E1870" s="612"/>
      <c r="F1870" s="108"/>
      <c r="G1870" s="13"/>
      <c r="H1870" s="14"/>
      <c r="I1870" s="15"/>
      <c r="J1870" s="1129"/>
      <c r="K1870" s="153"/>
    </row>
    <row r="1871" spans="1:11" ht="13.5" customHeight="1">
      <c r="A1871" s="100"/>
      <c r="B1871" s="613"/>
      <c r="C1871" s="614"/>
      <c r="D1871" s="615"/>
      <c r="E1871" s="616"/>
      <c r="F1871" s="109"/>
      <c r="G1871" s="19"/>
      <c r="H1871" s="19"/>
      <c r="I1871" s="22"/>
      <c r="J1871" s="1115"/>
    </row>
    <row r="1872" spans="1:11" ht="11.25" customHeight="1">
      <c r="A1872" s="100"/>
      <c r="B1872" s="613"/>
      <c r="C1872" s="614"/>
      <c r="D1872" s="615"/>
      <c r="E1872" s="1085"/>
      <c r="F1872" s="109"/>
      <c r="G1872" s="19"/>
      <c r="H1872" s="18"/>
      <c r="I1872" s="20"/>
    </row>
    <row r="1873" spans="1:11" ht="11.25" customHeight="1" thickBot="1">
      <c r="A1873" s="306"/>
      <c r="B1873" s="617"/>
      <c r="C1873" s="618"/>
      <c r="D1873" s="619"/>
      <c r="E1873" s="620"/>
      <c r="F1873" s="120"/>
      <c r="G1873" s="24"/>
      <c r="H1873" s="24"/>
      <c r="I1873" s="25"/>
    </row>
    <row r="1874" spans="1:11" ht="14.25" customHeight="1" thickBot="1">
      <c r="B1874" s="105"/>
      <c r="C1874" s="106"/>
      <c r="D1874" s="456"/>
      <c r="E1874" s="107"/>
      <c r="F1874" s="29"/>
      <c r="G1874" s="30"/>
      <c r="H1874" s="30"/>
      <c r="I1874" s="31"/>
    </row>
    <row r="1875" spans="1:11" ht="12" customHeight="1"/>
    <row r="1876" spans="1:11" ht="12" thickBot="1"/>
    <row r="1877" spans="1:11" ht="27.75" thickBot="1">
      <c r="A1877" s="11" t="s">
        <v>581</v>
      </c>
      <c r="B1877" s="250" t="s">
        <v>830</v>
      </c>
      <c r="C1877" s="247" t="s">
        <v>20</v>
      </c>
      <c r="D1877" s="455" t="s">
        <v>142</v>
      </c>
      <c r="E1877" s="248" t="s">
        <v>2</v>
      </c>
      <c r="F1877" s="37" t="s">
        <v>138</v>
      </c>
      <c r="G1877" s="38" t="s">
        <v>139</v>
      </c>
      <c r="H1877" s="38" t="s">
        <v>140</v>
      </c>
      <c r="I1877" s="39" t="s">
        <v>141</v>
      </c>
      <c r="J1877" s="1115"/>
      <c r="K1877" s="153"/>
    </row>
    <row r="1878" spans="1:11" ht="10.9" customHeight="1">
      <c r="A1878" s="599"/>
      <c r="B1878" s="1088"/>
      <c r="C1878" s="388"/>
      <c r="D1878" s="485"/>
      <c r="E1878" s="423"/>
      <c r="F1878" s="224"/>
      <c r="G1878" s="13"/>
      <c r="H1878" s="14"/>
      <c r="I1878" s="15"/>
      <c r="J1878" s="1115"/>
    </row>
    <row r="1879" spans="1:11" ht="11.25" customHeight="1">
      <c r="A1879" s="100"/>
      <c r="B1879" s="426"/>
      <c r="C1879" s="155"/>
      <c r="D1879" s="161"/>
      <c r="E1879" s="424"/>
      <c r="F1879" s="109"/>
      <c r="G1879" s="19"/>
      <c r="H1879" s="19"/>
      <c r="I1879" s="22"/>
    </row>
    <row r="1880" spans="1:11">
      <c r="A1880" s="100"/>
      <c r="B1880" s="600"/>
      <c r="C1880" s="155"/>
      <c r="D1880" s="161"/>
      <c r="E1880" s="1085"/>
      <c r="F1880" s="109"/>
      <c r="G1880" s="19"/>
      <c r="H1880" s="18"/>
      <c r="I1880" s="20"/>
    </row>
    <row r="1881" spans="1:11" ht="11.25" customHeight="1" thickBot="1">
      <c r="A1881" s="306"/>
      <c r="B1881" s="427"/>
      <c r="C1881" s="389"/>
      <c r="D1881" s="492"/>
      <c r="E1881" s="159"/>
      <c r="F1881" s="120"/>
      <c r="G1881" s="24"/>
      <c r="H1881" s="24"/>
      <c r="I1881" s="25"/>
    </row>
    <row r="1882" spans="1:11" ht="12" customHeight="1" thickBot="1">
      <c r="B1882" s="105"/>
      <c r="C1882" s="106"/>
      <c r="D1882" s="456"/>
      <c r="E1882" s="107"/>
      <c r="F1882" s="29"/>
      <c r="G1882" s="30"/>
      <c r="H1882" s="30"/>
      <c r="I1882" s="31"/>
    </row>
    <row r="1883" spans="1:11" ht="12" customHeight="1">
      <c r="B1883" s="59"/>
      <c r="C1883" s="60"/>
      <c r="D1883" s="459"/>
      <c r="E1883" s="58"/>
      <c r="F1883" s="58"/>
      <c r="G1883" s="58"/>
      <c r="H1883" s="58"/>
      <c r="I1883" s="58"/>
    </row>
    <row r="1884" spans="1:11" ht="12.75" customHeight="1">
      <c r="A1884" s="1591" t="s">
        <v>150</v>
      </c>
      <c r="B1884" s="1591"/>
      <c r="C1884" s="1591"/>
      <c r="D1884" s="1591"/>
      <c r="E1884" s="1591"/>
      <c r="F1884" s="1591"/>
      <c r="G1884" s="1591"/>
      <c r="H1884" s="1591"/>
      <c r="I1884" s="1591"/>
    </row>
    <row r="1885" spans="1:11" ht="11.25" customHeight="1" thickBot="1"/>
    <row r="1886" spans="1:11" ht="11.25" customHeight="1" thickBot="1">
      <c r="A1886" s="103" t="s">
        <v>80</v>
      </c>
      <c r="B1886" s="545" t="s">
        <v>262</v>
      </c>
      <c r="C1886" s="104" t="s">
        <v>20</v>
      </c>
      <c r="D1886" s="457" t="s">
        <v>142</v>
      </c>
      <c r="E1886" s="98" t="s">
        <v>2</v>
      </c>
      <c r="F1886" s="37" t="s">
        <v>138</v>
      </c>
      <c r="G1886" s="38" t="s">
        <v>139</v>
      </c>
      <c r="H1886" s="38" t="s">
        <v>140</v>
      </c>
      <c r="I1886" s="39" t="s">
        <v>141</v>
      </c>
    </row>
    <row r="1887" spans="1:11" ht="11.25" customHeight="1">
      <c r="A1887" s="542"/>
      <c r="B1887" s="49"/>
      <c r="C1887" s="114"/>
      <c r="D1887" s="258"/>
      <c r="E1887" s="115"/>
      <c r="F1887" s="108"/>
      <c r="G1887" s="18"/>
      <c r="H1887" s="14"/>
      <c r="I1887" s="45"/>
    </row>
    <row r="1888" spans="1:11" ht="11.25" customHeight="1">
      <c r="A1888" s="543"/>
      <c r="B1888" s="102"/>
      <c r="C1888" s="53"/>
      <c r="D1888" s="99"/>
      <c r="E1888" s="116"/>
      <c r="F1888" s="109"/>
      <c r="G1888" s="18"/>
      <c r="H1888" s="19"/>
      <c r="I1888" s="22"/>
    </row>
    <row r="1889" spans="1:10" ht="11.25" customHeight="1">
      <c r="A1889" s="543"/>
      <c r="B1889" s="102"/>
      <c r="C1889" s="53"/>
      <c r="D1889" s="99"/>
      <c r="E1889" s="116"/>
      <c r="F1889" s="109"/>
      <c r="G1889" s="18"/>
      <c r="H1889" s="19"/>
      <c r="I1889" s="20"/>
    </row>
    <row r="1890" spans="1:10" ht="11.25" customHeight="1">
      <c r="A1890" s="543"/>
      <c r="B1890" s="102"/>
      <c r="C1890" s="53"/>
      <c r="D1890" s="99"/>
      <c r="E1890" s="116"/>
      <c r="F1890" s="109"/>
      <c r="G1890" s="19"/>
      <c r="H1890" s="18"/>
      <c r="I1890" s="20"/>
    </row>
    <row r="1891" spans="1:10" ht="11.25" customHeight="1" thickBot="1">
      <c r="A1891" s="544"/>
      <c r="B1891" s="117"/>
      <c r="C1891" s="56"/>
      <c r="D1891" s="251"/>
      <c r="E1891" s="118"/>
      <c r="F1891" s="120"/>
      <c r="G1891" s="24"/>
      <c r="H1891" s="24"/>
      <c r="I1891" s="25"/>
    </row>
    <row r="1892" spans="1:10" ht="11.25" customHeight="1" thickBot="1">
      <c r="B1892" s="105"/>
      <c r="C1892" s="106"/>
      <c r="D1892" s="456"/>
      <c r="E1892" s="107"/>
      <c r="F1892" s="29"/>
      <c r="G1892" s="30"/>
      <c r="H1892" s="30"/>
      <c r="I1892" s="31"/>
    </row>
    <row r="1893" spans="1:10" s="83" customFormat="1" ht="12" customHeight="1">
      <c r="A1893" s="1"/>
      <c r="B1893" s="1"/>
      <c r="C1893" s="1"/>
      <c r="D1893" s="454"/>
      <c r="E1893" s="1"/>
      <c r="F1893" s="1"/>
      <c r="G1893" s="1"/>
      <c r="H1893" s="1"/>
      <c r="I1893" s="1"/>
      <c r="J1893" s="1131"/>
    </row>
    <row r="1894" spans="1:10" s="83" customFormat="1" ht="12.75" customHeight="1" thickBot="1">
      <c r="D1894" s="471"/>
      <c r="J1894" s="1131"/>
    </row>
    <row r="1895" spans="1:10" s="83" customFormat="1" ht="27.75" thickBot="1">
      <c r="A1895" s="121" t="s">
        <v>81</v>
      </c>
      <c r="B1895" s="339" t="s">
        <v>429</v>
      </c>
      <c r="C1895" s="122" t="s">
        <v>20</v>
      </c>
      <c r="D1895" s="472" t="s">
        <v>142</v>
      </c>
      <c r="E1895" s="123" t="s">
        <v>2</v>
      </c>
      <c r="F1895" s="353" t="s">
        <v>138</v>
      </c>
      <c r="G1895" s="354" t="s">
        <v>139</v>
      </c>
      <c r="H1895" s="354" t="s">
        <v>140</v>
      </c>
      <c r="I1895" s="355" t="s">
        <v>141</v>
      </c>
      <c r="J1895" s="1132"/>
    </row>
    <row r="1896" spans="1:10" s="83" customFormat="1" ht="11.25" customHeight="1">
      <c r="A1896" s="546"/>
      <c r="B1896" s="132"/>
      <c r="C1896" s="114"/>
      <c r="D1896" s="473"/>
      <c r="E1896" s="304"/>
      <c r="F1896" s="557"/>
      <c r="G1896" s="357"/>
      <c r="H1896" s="356"/>
      <c r="I1896" s="358"/>
      <c r="J1896" s="1131"/>
    </row>
    <row r="1897" spans="1:10" s="83" customFormat="1" ht="11.25" customHeight="1">
      <c r="A1897" s="547"/>
      <c r="B1897" s="52"/>
      <c r="C1897" s="53"/>
      <c r="D1897" s="474"/>
      <c r="E1897" s="556"/>
      <c r="F1897" s="558"/>
      <c r="G1897" s="360"/>
      <c r="H1897" s="359"/>
      <c r="I1897" s="361"/>
      <c r="J1897" s="1131"/>
    </row>
    <row r="1898" spans="1:10" s="83" customFormat="1" ht="11.25" customHeight="1">
      <c r="A1898" s="547"/>
      <c r="B1898" s="52"/>
      <c r="C1898" s="53"/>
      <c r="D1898" s="474"/>
      <c r="E1898" s="556"/>
      <c r="F1898" s="559"/>
      <c r="G1898" s="360"/>
      <c r="H1898" s="359"/>
      <c r="I1898" s="361"/>
      <c r="J1898" s="1131"/>
    </row>
    <row r="1899" spans="1:10" s="83" customFormat="1" ht="11.25" customHeight="1">
      <c r="A1899" s="547"/>
      <c r="B1899" s="52"/>
      <c r="C1899" s="53"/>
      <c r="D1899" s="474"/>
      <c r="E1899" s="556"/>
      <c r="F1899" s="558"/>
      <c r="G1899" s="360"/>
      <c r="H1899" s="359"/>
      <c r="I1899" s="361"/>
      <c r="J1899" s="1131"/>
    </row>
    <row r="1900" spans="1:10" s="83" customFormat="1" ht="11.25" customHeight="1">
      <c r="A1900" s="547"/>
      <c r="B1900" s="52"/>
      <c r="C1900" s="53"/>
      <c r="D1900" s="474"/>
      <c r="E1900" s="556"/>
      <c r="F1900" s="558"/>
      <c r="G1900" s="360"/>
      <c r="H1900" s="359"/>
      <c r="I1900" s="361"/>
      <c r="J1900" s="1131"/>
    </row>
    <row r="1901" spans="1:10" s="83" customFormat="1" ht="11.25" customHeight="1">
      <c r="A1901" s="547"/>
      <c r="B1901" s="959"/>
      <c r="C1901" s="53"/>
      <c r="D1901" s="474"/>
      <c r="E1901" s="556"/>
      <c r="F1901" s="558"/>
      <c r="G1901" s="360"/>
      <c r="H1901" s="359"/>
      <c r="I1901" s="362"/>
      <c r="J1901" s="1131"/>
    </row>
    <row r="1902" spans="1:10" s="83" customFormat="1" ht="11.25" customHeight="1">
      <c r="A1902" s="547"/>
      <c r="B1902" s="52"/>
      <c r="C1902" s="53"/>
      <c r="D1902" s="474"/>
      <c r="E1902" s="556"/>
      <c r="F1902" s="558"/>
      <c r="G1902" s="359"/>
      <c r="H1902" s="360"/>
      <c r="I1902" s="361"/>
      <c r="J1902" s="1131"/>
    </row>
    <row r="1903" spans="1:10" s="83" customFormat="1" ht="11.25" customHeight="1" thickBot="1">
      <c r="A1903" s="548"/>
      <c r="B1903" s="117"/>
      <c r="C1903" s="56"/>
      <c r="D1903" s="475"/>
      <c r="E1903" s="283"/>
      <c r="F1903" s="560"/>
      <c r="G1903" s="363"/>
      <c r="H1903" s="363"/>
      <c r="I1903" s="365"/>
      <c r="J1903" s="1131"/>
    </row>
    <row r="1904" spans="1:10" s="83" customFormat="1" ht="11.25" customHeight="1" thickBot="1">
      <c r="B1904" s="124"/>
      <c r="C1904" s="125"/>
      <c r="D1904" s="476"/>
      <c r="E1904" s="960"/>
      <c r="F1904" s="350"/>
      <c r="G1904" s="351"/>
      <c r="H1904" s="351"/>
      <c r="I1904" s="352"/>
      <c r="J1904" s="1131"/>
    </row>
    <row r="1905" spans="1:10" s="83" customFormat="1" ht="11.25" customHeight="1">
      <c r="A1905" s="549"/>
      <c r="B1905" s="550"/>
      <c r="C1905" s="551"/>
      <c r="D1905" s="552"/>
      <c r="E1905" s="553"/>
      <c r="F1905" s="553"/>
      <c r="G1905" s="553"/>
      <c r="H1905" s="553"/>
      <c r="I1905" s="553"/>
      <c r="J1905" s="1131"/>
    </row>
    <row r="1906" spans="1:10" s="83" customFormat="1" ht="12.75" customHeight="1" thickBot="1">
      <c r="D1906" s="471"/>
      <c r="J1906" s="1131"/>
    </row>
    <row r="1907" spans="1:10" s="83" customFormat="1" ht="23.25" thickBot="1">
      <c r="A1907" s="121" t="s">
        <v>83</v>
      </c>
      <c r="B1907" s="762" t="s">
        <v>357</v>
      </c>
      <c r="C1907" s="122" t="s">
        <v>20</v>
      </c>
      <c r="D1907" s="472" t="s">
        <v>142</v>
      </c>
      <c r="E1907" s="123" t="s">
        <v>2</v>
      </c>
      <c r="F1907" s="353" t="s">
        <v>138</v>
      </c>
      <c r="G1907" s="354" t="s">
        <v>139</v>
      </c>
      <c r="H1907" s="354" t="s">
        <v>140</v>
      </c>
      <c r="I1907" s="355" t="s">
        <v>141</v>
      </c>
      <c r="J1907" s="1131"/>
    </row>
    <row r="1908" spans="1:10" s="83" customFormat="1" ht="11.25" customHeight="1">
      <c r="A1908" s="546"/>
      <c r="B1908" s="49"/>
      <c r="C1908" s="114"/>
      <c r="D1908" s="473"/>
      <c r="E1908" s="263"/>
      <c r="F1908" s="356"/>
      <c r="G1908" s="356"/>
      <c r="H1908" s="356"/>
      <c r="I1908" s="382"/>
      <c r="J1908" s="1131"/>
    </row>
    <row r="1909" spans="1:10" s="83" customFormat="1" ht="11.25" customHeight="1">
      <c r="A1909" s="547"/>
      <c r="B1909" s="52"/>
      <c r="C1909" s="53"/>
      <c r="D1909" s="474"/>
      <c r="E1909" s="168"/>
      <c r="F1909" s="359"/>
      <c r="G1909" s="359"/>
      <c r="H1909" s="359"/>
      <c r="I1909" s="362"/>
      <c r="J1909" s="1131"/>
    </row>
    <row r="1910" spans="1:10" s="83" customFormat="1" ht="11.25" customHeight="1">
      <c r="A1910" s="547"/>
      <c r="B1910" s="52"/>
      <c r="C1910" s="53"/>
      <c r="D1910" s="474"/>
      <c r="E1910" s="168"/>
      <c r="F1910" s="359"/>
      <c r="G1910" s="359"/>
      <c r="H1910" s="360"/>
      <c r="I1910" s="361"/>
      <c r="J1910" s="1131"/>
    </row>
    <row r="1911" spans="1:10" s="83" customFormat="1" ht="11.25" customHeight="1" thickBot="1">
      <c r="A1911" s="548"/>
      <c r="B1911" s="117"/>
      <c r="C1911" s="56"/>
      <c r="D1911" s="475"/>
      <c r="E1911" s="270"/>
      <c r="F1911" s="364"/>
      <c r="G1911" s="363"/>
      <c r="H1911" s="363"/>
      <c r="I1911" s="365"/>
      <c r="J1911" s="1131"/>
    </row>
    <row r="1912" spans="1:10" s="83" customFormat="1" ht="11.25" customHeight="1" thickBot="1">
      <c r="B1912" s="124"/>
      <c r="C1912" s="125"/>
      <c r="D1912" s="476"/>
      <c r="E1912" s="126"/>
      <c r="F1912" s="350"/>
      <c r="G1912" s="350"/>
      <c r="H1912" s="350"/>
      <c r="I1912" s="350"/>
      <c r="J1912" s="1131"/>
    </row>
    <row r="1913" spans="1:10" ht="12" customHeight="1">
      <c r="A1913" s="83"/>
      <c r="B1913" s="83"/>
      <c r="C1913" s="83"/>
      <c r="D1913" s="471"/>
      <c r="E1913" s="83"/>
      <c r="F1913" s="83"/>
      <c r="G1913" s="83"/>
      <c r="H1913" s="83"/>
      <c r="I1913" s="83"/>
    </row>
    <row r="1914" spans="1:10" ht="11.25" customHeight="1">
      <c r="A1914" s="1591" t="s">
        <v>427</v>
      </c>
      <c r="B1914" s="1591"/>
      <c r="C1914" s="1591"/>
      <c r="D1914" s="1591"/>
      <c r="E1914" s="1591"/>
      <c r="F1914" s="1591"/>
      <c r="G1914" s="1591"/>
      <c r="H1914" s="1591"/>
      <c r="I1914" s="1591"/>
    </row>
    <row r="1915" spans="1:10" ht="11.25" customHeight="1" thickBot="1"/>
    <row r="1916" spans="1:10" ht="27" customHeight="1" thickBot="1">
      <c r="A1916" s="11" t="s">
        <v>86</v>
      </c>
      <c r="B1916" s="101" t="s">
        <v>388</v>
      </c>
      <c r="C1916" s="104" t="s">
        <v>20</v>
      </c>
      <c r="D1916" s="457" t="s">
        <v>142</v>
      </c>
      <c r="E1916" s="98" t="s">
        <v>2</v>
      </c>
      <c r="F1916" s="37" t="s">
        <v>138</v>
      </c>
      <c r="G1916" s="38" t="s">
        <v>139</v>
      </c>
      <c r="H1916" s="38" t="s">
        <v>140</v>
      </c>
      <c r="I1916" s="39" t="s">
        <v>141</v>
      </c>
    </row>
    <row r="1917" spans="1:10" ht="11.25" customHeight="1">
      <c r="A1917" s="593"/>
      <c r="B1917" s="425"/>
      <c r="C1917" s="564"/>
      <c r="D1917" s="485"/>
      <c r="E1917" s="642"/>
      <c r="F1917" s="108"/>
      <c r="G1917" s="14"/>
      <c r="H1917" s="14"/>
      <c r="I1917" s="45"/>
    </row>
    <row r="1918" spans="1:10" ht="11.25" customHeight="1">
      <c r="A1918" s="594"/>
      <c r="B1918" s="426"/>
      <c r="C1918" s="96"/>
      <c r="D1918" s="161"/>
      <c r="E1918" s="97"/>
      <c r="F1918" s="109"/>
      <c r="G1918" s="19"/>
      <c r="H1918" s="18"/>
      <c r="I1918" s="20"/>
    </row>
    <row r="1919" spans="1:10" ht="12" customHeight="1" thickBot="1">
      <c r="A1919" s="595"/>
      <c r="B1919" s="427"/>
      <c r="C1919" s="389"/>
      <c r="D1919" s="492"/>
      <c r="E1919" s="159"/>
      <c r="F1919" s="23"/>
      <c r="G1919" s="24"/>
      <c r="H1919" s="24"/>
      <c r="I1919" s="25"/>
    </row>
    <row r="1920" spans="1:10" ht="12.75" customHeight="1" thickBot="1">
      <c r="B1920" s="105"/>
      <c r="C1920" s="106"/>
      <c r="D1920" s="456"/>
      <c r="E1920" s="107"/>
      <c r="F1920" s="29"/>
      <c r="G1920" s="30"/>
      <c r="H1920" s="30"/>
      <c r="I1920" s="31"/>
    </row>
    <row r="1922" spans="1:9" ht="11.25" customHeight="1" thickBot="1"/>
    <row r="1923" spans="1:9" ht="27.75" thickBot="1">
      <c r="A1923" s="11" t="s">
        <v>286</v>
      </c>
      <c r="B1923" s="949" t="s">
        <v>402</v>
      </c>
      <c r="C1923" s="104" t="s">
        <v>20</v>
      </c>
      <c r="D1923" s="457" t="s">
        <v>142</v>
      </c>
      <c r="E1923" s="98" t="s">
        <v>2</v>
      </c>
      <c r="F1923" s="37" t="s">
        <v>138</v>
      </c>
      <c r="G1923" s="38" t="s">
        <v>139</v>
      </c>
      <c r="H1923" s="38" t="s">
        <v>140</v>
      </c>
      <c r="I1923" s="39" t="s">
        <v>141</v>
      </c>
    </row>
    <row r="1924" spans="1:9" ht="11.25" customHeight="1">
      <c r="A1924" s="542"/>
      <c r="B1924" s="113"/>
      <c r="C1924" s="114"/>
      <c r="D1924" s="258"/>
      <c r="E1924" s="115"/>
      <c r="F1924" s="171"/>
      <c r="G1924" s="171"/>
      <c r="H1924" s="172"/>
      <c r="I1924" s="173"/>
    </row>
    <row r="1925" spans="1:9" ht="24.75" customHeight="1">
      <c r="A1925" s="543"/>
      <c r="B1925" s="49"/>
      <c r="C1925" s="53"/>
      <c r="D1925" s="99"/>
      <c r="E1925" s="116"/>
      <c r="F1925" s="565"/>
      <c r="G1925" s="520"/>
      <c r="H1925" s="520"/>
      <c r="I1925" s="567"/>
    </row>
    <row r="1926" spans="1:9" ht="11.25" customHeight="1">
      <c r="A1926" s="543"/>
      <c r="B1926" s="102"/>
      <c r="C1926" s="53"/>
      <c r="D1926" s="99"/>
      <c r="E1926" s="116"/>
      <c r="F1926" s="520"/>
      <c r="G1926" s="565"/>
      <c r="H1926" s="565"/>
      <c r="I1926" s="567"/>
    </row>
    <row r="1927" spans="1:9" ht="11.25" customHeight="1" thickBot="1">
      <c r="A1927" s="544"/>
      <c r="B1927" s="117"/>
      <c r="C1927" s="56"/>
      <c r="D1927" s="251"/>
      <c r="E1927" s="118"/>
      <c r="F1927" s="176"/>
      <c r="G1927" s="175"/>
      <c r="H1927" s="175"/>
      <c r="I1927" s="323"/>
    </row>
    <row r="1928" spans="1:9" ht="12" customHeight="1" thickBot="1">
      <c r="B1928" s="105"/>
      <c r="C1928" s="106"/>
      <c r="D1928" s="456"/>
      <c r="E1928" s="107"/>
      <c r="F1928" s="29"/>
      <c r="G1928" s="30"/>
      <c r="H1928" s="30"/>
      <c r="I1928" s="31"/>
    </row>
    <row r="1929" spans="1:9" ht="12" customHeight="1" thickBot="1">
      <c r="B1929" s="645"/>
      <c r="C1929" s="646"/>
      <c r="D1929" s="647"/>
      <c r="E1929" s="648"/>
      <c r="F1929" s="649"/>
      <c r="G1929" s="650"/>
      <c r="H1929" s="650"/>
      <c r="I1929" s="651"/>
    </row>
    <row r="1930" spans="1:9" ht="23.25" thickBot="1">
      <c r="A1930" s="368" t="s">
        <v>87</v>
      </c>
      <c r="B1930" s="709" t="s">
        <v>321</v>
      </c>
      <c r="C1930" s="369" t="s">
        <v>20</v>
      </c>
      <c r="D1930" s="478" t="s">
        <v>142</v>
      </c>
      <c r="E1930" s="370" t="s">
        <v>2</v>
      </c>
      <c r="F1930" s="222" t="s">
        <v>138</v>
      </c>
      <c r="G1930" s="38" t="s">
        <v>139</v>
      </c>
      <c r="H1930" s="38" t="s">
        <v>140</v>
      </c>
      <c r="I1930" s="39" t="s">
        <v>141</v>
      </c>
    </row>
    <row r="1931" spans="1:9" ht="11.25" customHeight="1">
      <c r="A1931" s="542"/>
      <c r="B1931" s="113"/>
      <c r="C1931" s="114"/>
      <c r="D1931" s="258"/>
      <c r="E1931" s="115"/>
      <c r="F1931" s="108"/>
      <c r="G1931" s="13"/>
      <c r="H1931" s="14"/>
      <c r="I1931" s="15"/>
    </row>
    <row r="1932" spans="1:9" ht="11.25" customHeight="1">
      <c r="A1932" s="574"/>
      <c r="B1932" s="102"/>
      <c r="C1932" s="53"/>
      <c r="D1932" s="99"/>
      <c r="E1932" s="416"/>
      <c r="F1932" s="109"/>
      <c r="G1932" s="18"/>
      <c r="H1932" s="19"/>
      <c r="I1932" s="20"/>
    </row>
    <row r="1933" spans="1:9" ht="11.25" customHeight="1">
      <c r="A1933" s="574"/>
      <c r="B1933" s="102"/>
      <c r="C1933" s="53"/>
      <c r="D1933" s="99"/>
      <c r="E1933" s="416"/>
      <c r="F1933" s="109"/>
      <c r="G1933" s="18"/>
      <c r="H1933" s="19"/>
      <c r="I1933" s="20"/>
    </row>
    <row r="1934" spans="1:9" ht="12" customHeight="1">
      <c r="A1934" s="574"/>
      <c r="B1934" s="102"/>
      <c r="C1934" s="53"/>
      <c r="D1934" s="99"/>
      <c r="E1934" s="416"/>
      <c r="F1934" s="110"/>
      <c r="G1934" s="19"/>
      <c r="H1934" s="19"/>
      <c r="I1934" s="20"/>
    </row>
    <row r="1935" spans="1:9" ht="12.75" customHeight="1" thickBot="1">
      <c r="A1935" s="544"/>
      <c r="B1935" s="117"/>
      <c r="C1935" s="56"/>
      <c r="D1935" s="251"/>
      <c r="E1935" s="118"/>
      <c r="F1935" s="109"/>
      <c r="G1935" s="19"/>
      <c r="H1935" s="18"/>
      <c r="I1935" s="20"/>
    </row>
    <row r="1936" spans="1:9" ht="11.25" customHeight="1" thickBot="1">
      <c r="B1936" s="105"/>
      <c r="C1936" s="106"/>
      <c r="D1936" s="456"/>
      <c r="E1936" s="107"/>
      <c r="F1936" s="29"/>
      <c r="G1936" s="30"/>
      <c r="H1936" s="30"/>
      <c r="I1936" s="31"/>
    </row>
    <row r="1937" spans="1:9" ht="11.25" customHeight="1" thickBot="1">
      <c r="B1937" s="707"/>
      <c r="C1937" s="378"/>
      <c r="D1937" s="708"/>
      <c r="E1937" s="384"/>
      <c r="F1937" s="702"/>
      <c r="G1937" s="703"/>
      <c r="H1937" s="703"/>
      <c r="I1937" s="704"/>
    </row>
    <row r="1938" spans="1:9" ht="34.5" thickBot="1">
      <c r="A1938" s="103" t="s">
        <v>709</v>
      </c>
      <c r="B1938" s="945" t="s">
        <v>322</v>
      </c>
      <c r="C1938" s="104" t="s">
        <v>20</v>
      </c>
      <c r="D1938" s="457" t="s">
        <v>142</v>
      </c>
      <c r="E1938" s="98" t="s">
        <v>2</v>
      </c>
      <c r="F1938" s="346" t="s">
        <v>138</v>
      </c>
      <c r="G1938" s="347" t="s">
        <v>139</v>
      </c>
      <c r="H1938" s="347" t="s">
        <v>140</v>
      </c>
      <c r="I1938" s="348" t="s">
        <v>141</v>
      </c>
    </row>
    <row r="1939" spans="1:9" ht="11.25" customHeight="1">
      <c r="A1939" s="542"/>
      <c r="B1939" s="132"/>
      <c r="C1939" s="114"/>
      <c r="D1939" s="258"/>
      <c r="E1939" s="115"/>
      <c r="F1939" s="568"/>
      <c r="G1939" s="172"/>
      <c r="H1939" s="171"/>
      <c r="I1939" s="173"/>
    </row>
    <row r="1940" spans="1:9" ht="12.75" customHeight="1">
      <c r="A1940" s="735"/>
      <c r="B1940" s="418"/>
      <c r="C1940" s="401"/>
      <c r="D1940" s="484"/>
      <c r="E1940" s="416"/>
      <c r="F1940" s="519"/>
      <c r="G1940" s="565"/>
      <c r="H1940" s="520"/>
      <c r="I1940" s="566"/>
    </row>
    <row r="1941" spans="1:9" ht="11.25" customHeight="1">
      <c r="A1941" s="735"/>
      <c r="B1941" s="418"/>
      <c r="C1941" s="401"/>
      <c r="D1941" s="484"/>
      <c r="E1941" s="416"/>
      <c r="F1941" s="519"/>
      <c r="G1941" s="565"/>
      <c r="H1941" s="520"/>
      <c r="I1941" s="567"/>
    </row>
    <row r="1942" spans="1:9" ht="11.25" customHeight="1">
      <c r="A1942" s="735"/>
      <c r="B1942" s="418"/>
      <c r="C1942" s="401"/>
      <c r="D1942" s="484"/>
      <c r="E1942" s="416"/>
      <c r="F1942" s="654"/>
      <c r="G1942" s="520"/>
      <c r="H1942" s="520"/>
      <c r="I1942" s="567"/>
    </row>
    <row r="1943" spans="1:9" ht="12" customHeight="1" thickBot="1">
      <c r="A1943" s="544"/>
      <c r="B1943" s="736"/>
      <c r="C1943" s="723"/>
      <c r="D1943" s="724"/>
      <c r="E1943" s="725"/>
      <c r="F1943" s="731"/>
      <c r="G1943" s="728"/>
      <c r="H1943" s="729"/>
      <c r="I1943" s="730"/>
    </row>
    <row r="1944" spans="1:9" ht="11.25" customHeight="1" thickBot="1">
      <c r="B1944" s="105"/>
      <c r="C1944" s="106"/>
      <c r="D1944" s="456"/>
      <c r="E1944" s="107"/>
      <c r="F1944" s="165"/>
      <c r="G1944" s="166"/>
      <c r="H1944" s="166"/>
      <c r="I1944" s="167"/>
    </row>
    <row r="1945" spans="1:9" ht="11.25" customHeight="1" thickBot="1">
      <c r="B1945" s="707"/>
      <c r="C1945" s="378"/>
      <c r="D1945" s="710"/>
      <c r="E1945" s="384"/>
      <c r="F1945" s="702"/>
      <c r="G1945" s="703"/>
      <c r="H1945" s="703"/>
      <c r="I1945" s="704"/>
    </row>
    <row r="1946" spans="1:9" ht="39" customHeight="1" thickBot="1">
      <c r="A1946" s="864" t="s">
        <v>718</v>
      </c>
      <c r="B1946" s="909" t="s">
        <v>405</v>
      </c>
      <c r="C1946" s="104" t="s">
        <v>20</v>
      </c>
      <c r="D1946" s="457" t="s">
        <v>142</v>
      </c>
      <c r="E1946" s="98" t="s">
        <v>2</v>
      </c>
      <c r="F1946" s="346" t="s">
        <v>138</v>
      </c>
      <c r="G1946" s="347" t="s">
        <v>139</v>
      </c>
      <c r="H1946" s="347" t="s">
        <v>140</v>
      </c>
      <c r="I1946" s="348" t="s">
        <v>141</v>
      </c>
    </row>
    <row r="1947" spans="1:9" ht="11.25" customHeight="1">
      <c r="A1947" s="542"/>
      <c r="B1947" s="132"/>
      <c r="C1947" s="114"/>
      <c r="D1947" s="258"/>
      <c r="E1947" s="304"/>
      <c r="F1947" s="253"/>
      <c r="G1947" s="172"/>
      <c r="H1947" s="171"/>
      <c r="I1947" s="173"/>
    </row>
    <row r="1948" spans="1:9" ht="11.25" customHeight="1">
      <c r="A1948" s="735"/>
      <c r="B1948" s="418"/>
      <c r="C1948" s="401"/>
      <c r="D1948" s="484"/>
      <c r="E1948" s="556"/>
      <c r="F1948" s="726"/>
      <c r="G1948" s="565"/>
      <c r="H1948" s="520"/>
      <c r="I1948" s="566"/>
    </row>
    <row r="1949" spans="1:9" ht="11.25" customHeight="1">
      <c r="A1949" s="735"/>
      <c r="B1949" s="418"/>
      <c r="C1949" s="401"/>
      <c r="D1949" s="484"/>
      <c r="E1949" s="556"/>
      <c r="F1949" s="726"/>
      <c r="G1949" s="565"/>
      <c r="H1949" s="520"/>
      <c r="I1949" s="567"/>
    </row>
    <row r="1950" spans="1:9" ht="11.25" customHeight="1">
      <c r="A1950" s="735"/>
      <c r="B1950" s="418"/>
      <c r="C1950" s="401"/>
      <c r="D1950" s="484"/>
      <c r="E1950" s="556"/>
      <c r="F1950" s="727"/>
      <c r="G1950" s="520"/>
      <c r="H1950" s="520"/>
      <c r="I1950" s="567"/>
    </row>
    <row r="1951" spans="1:9" ht="12.75" customHeight="1" thickBot="1">
      <c r="A1951" s="544"/>
      <c r="B1951" s="736"/>
      <c r="C1951" s="723"/>
      <c r="D1951" s="724"/>
      <c r="E1951" s="733"/>
      <c r="F1951" s="254"/>
      <c r="G1951" s="728"/>
      <c r="H1951" s="729"/>
      <c r="I1951" s="730"/>
    </row>
    <row r="1952" spans="1:9" ht="11.25" customHeight="1" thickBot="1">
      <c r="B1952" s="105"/>
      <c r="C1952" s="106"/>
      <c r="D1952" s="456"/>
      <c r="E1952" s="107"/>
      <c r="F1952" s="166"/>
      <c r="G1952" s="166"/>
      <c r="H1952" s="166"/>
      <c r="I1952" s="167"/>
    </row>
    <row r="1953" spans="1:9" ht="11.25" customHeight="1" thickBot="1"/>
    <row r="1954" spans="1:9" ht="36" customHeight="1" thickBot="1">
      <c r="A1954" s="103" t="s">
        <v>710</v>
      </c>
      <c r="B1954" s="394" t="s">
        <v>406</v>
      </c>
      <c r="C1954" s="104" t="s">
        <v>20</v>
      </c>
      <c r="D1954" s="457" t="s">
        <v>142</v>
      </c>
      <c r="E1954" s="98" t="s">
        <v>2</v>
      </c>
      <c r="F1954" s="346" t="s">
        <v>138</v>
      </c>
      <c r="G1954" s="347" t="s">
        <v>139</v>
      </c>
      <c r="H1954" s="347" t="s">
        <v>140</v>
      </c>
      <c r="I1954" s="348" t="s">
        <v>141</v>
      </c>
    </row>
    <row r="1955" spans="1:9" ht="11.25" customHeight="1">
      <c r="A1955" s="112"/>
      <c r="B1955" s="132"/>
      <c r="C1955" s="114"/>
      <c r="D1955" s="258"/>
      <c r="E1955" s="304"/>
      <c r="F1955" s="520"/>
      <c r="G1955" s="565"/>
      <c r="H1955" s="520"/>
      <c r="I1955" s="520"/>
    </row>
    <row r="1956" spans="1:9" ht="12" customHeight="1">
      <c r="A1956" s="734"/>
      <c r="B1956" s="418"/>
      <c r="C1956" s="401"/>
      <c r="D1956" s="484"/>
      <c r="E1956" s="556"/>
      <c r="F1956" s="520"/>
      <c r="G1956" s="565"/>
      <c r="H1956" s="520"/>
      <c r="I1956" s="565"/>
    </row>
    <row r="1957" spans="1:9" ht="11.25" customHeight="1">
      <c r="A1957" s="734"/>
      <c r="B1957" s="418"/>
      <c r="C1957" s="401"/>
      <c r="D1957" s="484"/>
      <c r="E1957" s="556"/>
      <c r="F1957" s="520"/>
      <c r="G1957" s="565"/>
      <c r="H1957" s="520"/>
      <c r="I1957" s="520"/>
    </row>
    <row r="1958" spans="1:9" ht="11.25" customHeight="1">
      <c r="A1958" s="734"/>
      <c r="B1958" s="418"/>
      <c r="C1958" s="401"/>
      <c r="D1958" s="484"/>
      <c r="E1958" s="556"/>
      <c r="F1958" s="565"/>
      <c r="G1958" s="520"/>
      <c r="H1958" s="520"/>
      <c r="I1958" s="520"/>
    </row>
    <row r="1959" spans="1:9" ht="11.25" customHeight="1" thickBot="1">
      <c r="A1959" s="544"/>
      <c r="B1959" s="736"/>
      <c r="C1959" s="723"/>
      <c r="D1959" s="724"/>
      <c r="E1959" s="733"/>
      <c r="F1959" s="520"/>
      <c r="G1959" s="520"/>
      <c r="H1959" s="565"/>
      <c r="I1959" s="520"/>
    </row>
    <row r="1960" spans="1:9" ht="11.25" customHeight="1" thickBot="1">
      <c r="B1960" s="105"/>
      <c r="C1960" s="106"/>
      <c r="D1960" s="456"/>
      <c r="E1960" s="107"/>
      <c r="F1960" s="165"/>
      <c r="G1960" s="166"/>
      <c r="H1960" s="166"/>
      <c r="I1960" s="167"/>
    </row>
    <row r="1961" spans="1:9" ht="11.25" customHeight="1" thickBot="1"/>
    <row r="1962" spans="1:9" ht="11.25" customHeight="1" thickBot="1">
      <c r="A1962" s="103" t="s">
        <v>582</v>
      </c>
      <c r="B1962" s="119" t="s">
        <v>407</v>
      </c>
      <c r="C1962" s="104" t="s">
        <v>20</v>
      </c>
      <c r="D1962" s="457" t="s">
        <v>142</v>
      </c>
      <c r="E1962" s="98" t="s">
        <v>2</v>
      </c>
      <c r="F1962" s="346" t="s">
        <v>138</v>
      </c>
      <c r="G1962" s="347" t="s">
        <v>139</v>
      </c>
      <c r="H1962" s="347" t="s">
        <v>140</v>
      </c>
      <c r="I1962" s="348" t="s">
        <v>141</v>
      </c>
    </row>
    <row r="1963" spans="1:9" ht="11.25" customHeight="1">
      <c r="A1963" s="542"/>
      <c r="B1963" s="113"/>
      <c r="C1963" s="114"/>
      <c r="D1963" s="258"/>
      <c r="E1963" s="115"/>
      <c r="F1963" s="568"/>
      <c r="G1963" s="172"/>
      <c r="H1963" s="171"/>
      <c r="I1963" s="173"/>
    </row>
    <row r="1964" spans="1:9" ht="11.25" customHeight="1">
      <c r="A1964" s="735"/>
      <c r="B1964" s="418"/>
      <c r="C1964" s="401"/>
      <c r="D1964" s="484"/>
      <c r="E1964" s="416"/>
      <c r="F1964" s="519"/>
      <c r="G1964" s="565"/>
      <c r="H1964" s="520"/>
      <c r="I1964" s="566"/>
    </row>
    <row r="1965" spans="1:9" ht="11.25" customHeight="1">
      <c r="A1965" s="735"/>
      <c r="B1965" s="418"/>
      <c r="C1965" s="401"/>
      <c r="D1965" s="484"/>
      <c r="E1965" s="416"/>
      <c r="F1965" s="519"/>
      <c r="G1965" s="565"/>
      <c r="H1965" s="520"/>
      <c r="I1965" s="567"/>
    </row>
    <row r="1966" spans="1:9" ht="12.75" customHeight="1">
      <c r="A1966" s="735"/>
      <c r="B1966" s="418"/>
      <c r="C1966" s="401"/>
      <c r="D1966" s="484"/>
      <c r="E1966" s="416"/>
      <c r="F1966" s="654"/>
      <c r="G1966" s="520"/>
      <c r="H1966" s="520"/>
      <c r="I1966" s="567"/>
    </row>
    <row r="1967" spans="1:9" ht="11.25" customHeight="1" thickBot="1">
      <c r="A1967" s="544"/>
      <c r="B1967" s="736"/>
      <c r="C1967" s="723"/>
      <c r="D1967" s="724"/>
      <c r="E1967" s="725"/>
      <c r="F1967" s="731"/>
      <c r="G1967" s="728"/>
      <c r="H1967" s="729"/>
      <c r="I1967" s="730"/>
    </row>
    <row r="1968" spans="1:9" ht="11.25" customHeight="1" thickBot="1">
      <c r="B1968" s="105"/>
      <c r="C1968" s="106"/>
      <c r="D1968" s="456"/>
      <c r="E1968" s="107"/>
      <c r="F1968" s="165"/>
      <c r="G1968" s="166"/>
      <c r="H1968" s="166"/>
      <c r="I1968" s="167"/>
    </row>
    <row r="1969" spans="1:9" ht="11.25" customHeight="1" thickBot="1">
      <c r="B1969" s="691"/>
      <c r="C1969" s="378"/>
      <c r="D1969" s="708"/>
      <c r="E1969" s="384"/>
      <c r="F1969" s="702"/>
      <c r="G1969" s="703"/>
      <c r="H1969" s="703"/>
      <c r="I1969" s="704"/>
    </row>
    <row r="1970" spans="1:9" ht="34.5" thickBot="1">
      <c r="A1970" s="103" t="s">
        <v>583</v>
      </c>
      <c r="B1970" s="909" t="s">
        <v>408</v>
      </c>
      <c r="C1970" s="104" t="s">
        <v>20</v>
      </c>
      <c r="D1970" s="457" t="s">
        <v>142</v>
      </c>
      <c r="E1970" s="98" t="s">
        <v>2</v>
      </c>
      <c r="F1970" s="346" t="s">
        <v>138</v>
      </c>
      <c r="G1970" s="347" t="s">
        <v>139</v>
      </c>
      <c r="H1970" s="347" t="s">
        <v>140</v>
      </c>
      <c r="I1970" s="348" t="s">
        <v>141</v>
      </c>
    </row>
    <row r="1971" spans="1:9" ht="12.75" customHeight="1">
      <c r="A1971" s="542"/>
      <c r="B1971" s="132"/>
      <c r="C1971" s="114"/>
      <c r="D1971" s="258"/>
      <c r="E1971" s="304"/>
      <c r="F1971" s="253"/>
      <c r="G1971" s="172"/>
      <c r="H1971" s="171"/>
      <c r="I1971" s="259"/>
    </row>
    <row r="1972" spans="1:9" ht="11.25" customHeight="1">
      <c r="A1972" s="787"/>
      <c r="B1972" s="802"/>
      <c r="C1972" s="782"/>
      <c r="D1972" s="783"/>
      <c r="E1972" s="556"/>
      <c r="F1972" s="811"/>
      <c r="G1972" s="785"/>
      <c r="H1972" s="784"/>
      <c r="I1972" s="788"/>
    </row>
    <row r="1973" spans="1:9" ht="11.25" customHeight="1">
      <c r="A1973" s="787"/>
      <c r="B1973" s="781"/>
      <c r="C1973" s="782"/>
      <c r="D1973" s="783"/>
      <c r="E1973" s="556"/>
      <c r="F1973" s="811"/>
      <c r="G1973" s="785"/>
      <c r="H1973" s="784"/>
      <c r="I1973" s="788"/>
    </row>
    <row r="1974" spans="1:9" ht="12.75" customHeight="1">
      <c r="A1974" s="787"/>
      <c r="B1974" s="781"/>
      <c r="C1974" s="782"/>
      <c r="D1974" s="783"/>
      <c r="E1974" s="556"/>
      <c r="F1974" s="811"/>
      <c r="G1974" s="785"/>
      <c r="H1974" s="784"/>
      <c r="I1974" s="809"/>
    </row>
    <row r="1975" spans="1:9" ht="11.25" customHeight="1">
      <c r="A1975" s="787"/>
      <c r="B1975" s="781"/>
      <c r="C1975" s="782"/>
      <c r="D1975" s="783"/>
      <c r="E1975" s="556"/>
      <c r="F1975" s="811"/>
      <c r="G1975" s="785"/>
      <c r="H1975" s="784"/>
      <c r="I1975" s="788"/>
    </row>
    <row r="1976" spans="1:9" ht="11.25" customHeight="1">
      <c r="A1976" s="787"/>
      <c r="B1976" s="781"/>
      <c r="C1976" s="782"/>
      <c r="D1976" s="783"/>
      <c r="E1976" s="556"/>
      <c r="F1976" s="812"/>
      <c r="G1976" s="784"/>
      <c r="H1976" s="784"/>
      <c r="I1976" s="788"/>
    </row>
    <row r="1977" spans="1:9" ht="12" customHeight="1" thickBot="1">
      <c r="A1977" s="544"/>
      <c r="B1977" s="789"/>
      <c r="C1977" s="790"/>
      <c r="D1977" s="791"/>
      <c r="E1977" s="810"/>
      <c r="F1977" s="254"/>
      <c r="G1977" s="793"/>
      <c r="H1977" s="794"/>
      <c r="I1977" s="177"/>
    </row>
    <row r="1978" spans="1:9" ht="11.25" customHeight="1" thickBot="1">
      <c r="B1978" s="105"/>
      <c r="C1978" s="106"/>
      <c r="D1978" s="456"/>
      <c r="E1978" s="107"/>
      <c r="F1978" s="165"/>
      <c r="G1978" s="166"/>
      <c r="H1978" s="166"/>
      <c r="I1978" s="167"/>
    </row>
    <row r="1980" spans="1:9" ht="11.25" customHeight="1" thickBot="1"/>
    <row r="1981" spans="1:9" ht="27.75" customHeight="1" thickBot="1">
      <c r="A1981" s="103" t="s">
        <v>584</v>
      </c>
      <c r="B1981" s="394" t="s">
        <v>291</v>
      </c>
      <c r="C1981" s="104" t="s">
        <v>20</v>
      </c>
      <c r="D1981" s="457" t="s">
        <v>142</v>
      </c>
      <c r="E1981" s="98" t="s">
        <v>2</v>
      </c>
      <c r="F1981" s="346" t="s">
        <v>138</v>
      </c>
      <c r="G1981" s="347" t="s">
        <v>139</v>
      </c>
      <c r="H1981" s="347" t="s">
        <v>140</v>
      </c>
      <c r="I1981" s="348" t="s">
        <v>141</v>
      </c>
    </row>
    <row r="1982" spans="1:9">
      <c r="A1982" s="769"/>
      <c r="B1982" s="132"/>
      <c r="C1982" s="114"/>
      <c r="D1982" s="258"/>
      <c r="E1982" s="115"/>
      <c r="F1982" s="253"/>
      <c r="G1982" s="172"/>
      <c r="H1982" s="171"/>
      <c r="I1982" s="259"/>
    </row>
    <row r="1983" spans="1:9" ht="12.75" customHeight="1">
      <c r="A1983" s="735"/>
      <c r="B1983" s="414"/>
      <c r="C1983" s="401"/>
      <c r="D1983" s="484"/>
      <c r="E1983" s="416"/>
      <c r="F1983" s="726"/>
      <c r="G1983" s="565"/>
      <c r="H1983" s="520"/>
      <c r="I1983" s="566"/>
    </row>
    <row r="1984" spans="1:9" ht="12" customHeight="1">
      <c r="A1984" s="735"/>
      <c r="B1984" s="414"/>
      <c r="C1984" s="401"/>
      <c r="D1984" s="484"/>
      <c r="E1984" s="416"/>
      <c r="F1984" s="726"/>
      <c r="G1984" s="565"/>
      <c r="H1984" s="520"/>
      <c r="I1984" s="566"/>
    </row>
    <row r="1985" spans="1:9" ht="11.25" customHeight="1">
      <c r="A1985" s="735"/>
      <c r="B1985" s="418"/>
      <c r="C1985" s="401"/>
      <c r="D1985" s="484"/>
      <c r="E1985" s="416"/>
      <c r="F1985" s="727"/>
      <c r="G1985" s="520"/>
      <c r="H1985" s="520"/>
      <c r="I1985" s="567"/>
    </row>
    <row r="1986" spans="1:9" ht="11.25" customHeight="1" thickBot="1">
      <c r="A1986" s="544"/>
      <c r="B1986" s="736"/>
      <c r="C1986" s="723"/>
      <c r="D1986" s="724"/>
      <c r="E1986" s="725"/>
      <c r="F1986" s="254"/>
      <c r="G1986" s="728"/>
      <c r="H1986" s="729"/>
      <c r="I1986" s="730"/>
    </row>
    <row r="1987" spans="1:9" ht="11.25" customHeight="1" thickBot="1">
      <c r="B1987" s="105"/>
      <c r="C1987" s="106"/>
      <c r="D1987" s="456"/>
      <c r="E1987" s="107"/>
      <c r="F1987" s="165"/>
      <c r="G1987" s="166"/>
      <c r="H1987" s="166"/>
      <c r="I1987" s="167"/>
    </row>
    <row r="1989" spans="1:9" ht="11.25" customHeight="1" thickBot="1"/>
    <row r="1990" spans="1:9" ht="45" customHeight="1" thickBot="1">
      <c r="A1990" s="103" t="s">
        <v>711</v>
      </c>
      <c r="B1990" s="394" t="s">
        <v>793</v>
      </c>
      <c r="C1990" s="104" t="s">
        <v>20</v>
      </c>
      <c r="D1990" s="457" t="s">
        <v>142</v>
      </c>
      <c r="E1990" s="98" t="s">
        <v>2</v>
      </c>
      <c r="F1990" s="346" t="s">
        <v>138</v>
      </c>
      <c r="G1990" s="347" t="s">
        <v>139</v>
      </c>
      <c r="H1990" s="347" t="s">
        <v>140</v>
      </c>
      <c r="I1990" s="348" t="s">
        <v>141</v>
      </c>
    </row>
    <row r="1991" spans="1:9" ht="12" customHeight="1">
      <c r="A1991" s="721"/>
      <c r="B1991" s="307"/>
      <c r="C1991" s="114"/>
      <c r="D1991" s="258"/>
      <c r="E1991" s="115"/>
      <c r="F1991" s="253"/>
      <c r="G1991" s="172"/>
      <c r="H1991" s="171"/>
      <c r="I1991" s="259"/>
    </row>
    <row r="1992" spans="1:9" ht="11.25" customHeight="1">
      <c r="A1992" s="721"/>
      <c r="B1992" s="732"/>
      <c r="C1992" s="401"/>
      <c r="D1992" s="484"/>
      <c r="E1992" s="416"/>
      <c r="F1992" s="726"/>
      <c r="G1992" s="565"/>
      <c r="H1992" s="520"/>
      <c r="I1992" s="566"/>
    </row>
    <row r="1993" spans="1:9" ht="11.25" customHeight="1">
      <c r="A1993" s="721"/>
      <c r="B1993" s="722"/>
      <c r="C1993" s="401"/>
      <c r="D1993" s="484"/>
      <c r="E1993" s="416"/>
      <c r="F1993" s="727"/>
      <c r="G1993" s="520"/>
      <c r="H1993" s="520"/>
      <c r="I1993" s="567"/>
    </row>
    <row r="1994" spans="1:9" ht="11.25" customHeight="1" thickBot="1">
      <c r="A1994" s="721"/>
      <c r="B1994" s="257"/>
      <c r="C1994" s="723"/>
      <c r="D1994" s="724"/>
      <c r="E1994" s="725"/>
      <c r="F1994" s="254"/>
      <c r="G1994" s="728"/>
      <c r="H1994" s="729"/>
      <c r="I1994" s="730"/>
    </row>
    <row r="1995" spans="1:9" ht="11.25" customHeight="1" thickBot="1">
      <c r="B1995" s="105"/>
      <c r="C1995" s="106"/>
      <c r="D1995" s="456"/>
      <c r="E1995" s="107"/>
      <c r="F1995" s="165"/>
      <c r="G1995" s="166"/>
      <c r="H1995" s="166"/>
      <c r="I1995" s="167"/>
    </row>
    <row r="1996" spans="1:9" ht="11.25" customHeight="1" thickBot="1"/>
    <row r="1997" spans="1:9" ht="34.5" thickBot="1">
      <c r="A1997" s="103" t="s">
        <v>712</v>
      </c>
      <c r="B1997" s="394" t="s">
        <v>409</v>
      </c>
      <c r="C1997" s="104" t="s">
        <v>20</v>
      </c>
      <c r="D1997" s="457" t="s">
        <v>142</v>
      </c>
      <c r="E1997" s="98" t="s">
        <v>2</v>
      </c>
      <c r="F1997" s="346" t="s">
        <v>138</v>
      </c>
      <c r="G1997" s="347" t="s">
        <v>139</v>
      </c>
      <c r="H1997" s="347" t="s">
        <v>140</v>
      </c>
      <c r="I1997" s="348" t="s">
        <v>141</v>
      </c>
    </row>
    <row r="1998" spans="1:9" ht="11.25" customHeight="1" thickBot="1">
      <c r="A1998" s="542"/>
      <c r="B1998" s="777"/>
      <c r="C1998" s="114"/>
      <c r="D1998" s="258"/>
      <c r="E1998" s="115"/>
      <c r="F1998" s="568"/>
      <c r="G1998" s="172"/>
      <c r="H1998" s="171"/>
      <c r="I1998" s="173"/>
    </row>
    <row r="1999" spans="1:9" ht="12.75" customHeight="1">
      <c r="A1999" s="735"/>
      <c r="B1999" s="418"/>
      <c r="C1999" s="401"/>
      <c r="D1999" s="484"/>
      <c r="E1999" s="416"/>
      <c r="F1999" s="519"/>
      <c r="G1999" s="565"/>
      <c r="H1999" s="520"/>
      <c r="I1999" s="566"/>
    </row>
    <row r="2000" spans="1:9" ht="11.25" customHeight="1">
      <c r="A2000" s="735"/>
      <c r="B2000" s="418"/>
      <c r="C2000" s="401"/>
      <c r="D2000" s="484"/>
      <c r="E2000" s="416"/>
      <c r="F2000" s="519"/>
      <c r="G2000" s="565"/>
      <c r="H2000" s="520"/>
      <c r="I2000" s="567"/>
    </row>
    <row r="2001" spans="1:9" ht="11.25" customHeight="1">
      <c r="A2001" s="735"/>
      <c r="B2001" s="418"/>
      <c r="C2001" s="401"/>
      <c r="D2001" s="484"/>
      <c r="E2001" s="416"/>
      <c r="F2001" s="654"/>
      <c r="G2001" s="520"/>
      <c r="H2001" s="520"/>
      <c r="I2001" s="567"/>
    </row>
    <row r="2002" spans="1:9" ht="12" customHeight="1" thickBot="1">
      <c r="A2002" s="544"/>
      <c r="B2002" s="736"/>
      <c r="C2002" s="723"/>
      <c r="D2002" s="724"/>
      <c r="E2002" s="725"/>
      <c r="F2002" s="731"/>
      <c r="G2002" s="728"/>
      <c r="H2002" s="729"/>
      <c r="I2002" s="730"/>
    </row>
    <row r="2003" spans="1:9" ht="11.25" customHeight="1" thickBot="1">
      <c r="B2003" s="105"/>
      <c r="C2003" s="106"/>
      <c r="D2003" s="456"/>
      <c r="E2003" s="107"/>
      <c r="F2003" s="165"/>
      <c r="G2003" s="166"/>
      <c r="H2003" s="166"/>
      <c r="I2003" s="167"/>
    </row>
    <row r="2004" spans="1:9" ht="12" customHeight="1">
      <c r="B2004" s="59"/>
      <c r="C2004" s="60"/>
      <c r="D2004" s="459"/>
      <c r="E2004" s="58"/>
      <c r="F2004" s="58"/>
      <c r="G2004" s="58"/>
      <c r="H2004" s="58"/>
      <c r="I2004" s="58"/>
    </row>
    <row r="2005" spans="1:9" ht="11.25" customHeight="1">
      <c r="A2005" s="1591" t="s">
        <v>440</v>
      </c>
      <c r="B2005" s="1591"/>
      <c r="C2005" s="1591"/>
      <c r="D2005" s="1591"/>
      <c r="E2005" s="1591"/>
      <c r="F2005" s="1591"/>
      <c r="G2005" s="1591"/>
      <c r="H2005" s="1591"/>
      <c r="I2005" s="1591"/>
    </row>
    <row r="2006" spans="1:9" ht="11.25" customHeight="1" thickBot="1"/>
    <row r="2007" spans="1:9" ht="11.25" customHeight="1" thickBot="1">
      <c r="A2007" s="103" t="s">
        <v>91</v>
      </c>
      <c r="B2007" s="119" t="s">
        <v>379</v>
      </c>
      <c r="C2007" s="104" t="s">
        <v>20</v>
      </c>
      <c r="D2007" s="457" t="s">
        <v>142</v>
      </c>
      <c r="E2007" s="98" t="s">
        <v>2</v>
      </c>
      <c r="F2007" s="37" t="s">
        <v>138</v>
      </c>
      <c r="G2007" s="38" t="s">
        <v>139</v>
      </c>
      <c r="H2007" s="38" t="s">
        <v>140</v>
      </c>
      <c r="I2007" s="39" t="s">
        <v>141</v>
      </c>
    </row>
    <row r="2008" spans="1:9" ht="11.25" customHeight="1">
      <c r="A2008" s="542"/>
      <c r="B2008" s="113"/>
      <c r="C2008" s="114"/>
      <c r="D2008" s="258"/>
      <c r="E2008" s="115"/>
      <c r="F2008" s="108"/>
      <c r="G2008" s="14"/>
      <c r="H2008" s="14"/>
      <c r="I2008" s="45"/>
    </row>
    <row r="2009" spans="1:9" ht="11.25" customHeight="1">
      <c r="A2009" s="543"/>
      <c r="B2009" s="102"/>
      <c r="C2009" s="53"/>
      <c r="D2009" s="99"/>
      <c r="E2009" s="116"/>
      <c r="F2009" s="109"/>
      <c r="G2009" s="19"/>
      <c r="H2009" s="18"/>
      <c r="I2009" s="20"/>
    </row>
    <row r="2010" spans="1:9" ht="11.25" customHeight="1" thickBot="1">
      <c r="A2010" s="544"/>
      <c r="B2010" s="117"/>
      <c r="C2010" s="56"/>
      <c r="D2010" s="251"/>
      <c r="E2010" s="118"/>
      <c r="F2010" s="120"/>
      <c r="G2010" s="24"/>
      <c r="H2010" s="24"/>
      <c r="I2010" s="25"/>
    </row>
    <row r="2011" spans="1:9" ht="11.25" customHeight="1" thickBot="1">
      <c r="B2011" s="105"/>
      <c r="C2011" s="106"/>
      <c r="D2011" s="456"/>
      <c r="E2011" s="107"/>
      <c r="F2011" s="29"/>
      <c r="G2011" s="30"/>
      <c r="H2011" s="30"/>
      <c r="I2011" s="31"/>
    </row>
    <row r="2013" spans="1:9" ht="11.25" customHeight="1" thickBot="1"/>
    <row r="2014" spans="1:9" ht="11.25" customHeight="1" thickBot="1">
      <c r="A2014" s="103" t="s">
        <v>92</v>
      </c>
      <c r="B2014" s="119" t="s">
        <v>380</v>
      </c>
      <c r="C2014" s="104" t="s">
        <v>20</v>
      </c>
      <c r="D2014" s="457" t="s">
        <v>142</v>
      </c>
      <c r="E2014" s="98" t="s">
        <v>2</v>
      </c>
      <c r="F2014" s="37" t="s">
        <v>138</v>
      </c>
      <c r="G2014" s="38" t="s">
        <v>139</v>
      </c>
      <c r="H2014" s="38" t="s">
        <v>140</v>
      </c>
      <c r="I2014" s="39" t="s">
        <v>141</v>
      </c>
    </row>
    <row r="2015" spans="1:9" ht="11.25" customHeight="1">
      <c r="A2015" s="542"/>
      <c r="B2015" s="928"/>
      <c r="C2015" s="114"/>
      <c r="D2015" s="258"/>
      <c r="E2015" s="115"/>
      <c r="F2015" s="108"/>
      <c r="G2015" s="13"/>
      <c r="H2015" s="14"/>
      <c r="I2015" s="15"/>
    </row>
    <row r="2016" spans="1:9" ht="12" customHeight="1">
      <c r="A2016" s="543"/>
      <c r="B2016" s="102"/>
      <c r="C2016" s="53"/>
      <c r="D2016" s="99"/>
      <c r="E2016" s="116"/>
      <c r="F2016" s="109"/>
      <c r="G2016" s="18"/>
      <c r="H2016" s="19"/>
      <c r="I2016" s="20"/>
    </row>
    <row r="2017" spans="1:9" ht="12.75" customHeight="1">
      <c r="A2017" s="543"/>
      <c r="B2017" s="49"/>
      <c r="C2017" s="53"/>
      <c r="D2017" s="99"/>
      <c r="E2017" s="116"/>
      <c r="F2017" s="109"/>
      <c r="G2017" s="19"/>
      <c r="H2017" s="19"/>
      <c r="I2017" s="22"/>
    </row>
    <row r="2018" spans="1:9" ht="11.25" customHeight="1">
      <c r="A2018" s="543"/>
      <c r="B2018" s="102"/>
      <c r="C2018" s="53"/>
      <c r="D2018" s="99"/>
      <c r="E2018" s="116"/>
      <c r="F2018" s="109"/>
      <c r="G2018" s="19"/>
      <c r="H2018" s="18"/>
      <c r="I2018" s="20"/>
    </row>
    <row r="2019" spans="1:9" ht="11.25" customHeight="1" thickBot="1">
      <c r="A2019" s="544"/>
      <c r="B2019" s="117"/>
      <c r="C2019" s="56"/>
      <c r="D2019" s="251"/>
      <c r="E2019" s="118"/>
      <c r="F2019" s="120"/>
      <c r="G2019" s="24"/>
      <c r="H2019" s="24"/>
      <c r="I2019" s="25"/>
    </row>
    <row r="2020" spans="1:9" ht="11.25" customHeight="1" thickBot="1">
      <c r="B2020" s="105"/>
      <c r="C2020" s="106"/>
      <c r="D2020" s="456"/>
      <c r="E2020" s="107"/>
      <c r="F2020" s="29"/>
      <c r="G2020" s="30"/>
      <c r="H2020" s="30"/>
      <c r="I2020" s="31"/>
    </row>
    <row r="2022" spans="1:9" ht="11.25" customHeight="1" thickBot="1"/>
    <row r="2023" spans="1:9" ht="52.5" customHeight="1" thickBot="1">
      <c r="A2023" s="368" t="s">
        <v>94</v>
      </c>
      <c r="B2023" s="709" t="s">
        <v>390</v>
      </c>
      <c r="C2023" s="369" t="s">
        <v>20</v>
      </c>
      <c r="D2023" s="478" t="s">
        <v>142</v>
      </c>
      <c r="E2023" s="370" t="s">
        <v>2</v>
      </c>
      <c r="F2023" s="222" t="s">
        <v>138</v>
      </c>
      <c r="G2023" s="38" t="s">
        <v>139</v>
      </c>
      <c r="H2023" s="38" t="s">
        <v>140</v>
      </c>
      <c r="I2023" s="39" t="s">
        <v>141</v>
      </c>
    </row>
    <row r="2024" spans="1:9" ht="11.25" customHeight="1">
      <c r="A2024" s="735"/>
      <c r="B2024" s="418"/>
      <c r="C2024" s="401"/>
      <c r="D2024" s="484"/>
      <c r="E2024" s="416"/>
      <c r="F2024" s="109"/>
      <c r="G2024" s="18"/>
      <c r="H2024" s="19"/>
      <c r="I2024" s="20"/>
    </row>
    <row r="2025" spans="1:9" ht="11.25" customHeight="1">
      <c r="A2025" s="735"/>
      <c r="B2025" s="418"/>
      <c r="C2025" s="401"/>
      <c r="D2025" s="484"/>
      <c r="E2025" s="416"/>
      <c r="F2025" s="109"/>
      <c r="G2025" s="18"/>
      <c r="H2025" s="19"/>
      <c r="I2025" s="20"/>
    </row>
    <row r="2026" spans="1:9" ht="11.25" customHeight="1">
      <c r="A2026" s="735"/>
      <c r="B2026" s="418"/>
      <c r="C2026" s="401"/>
      <c r="D2026" s="484"/>
      <c r="E2026" s="416"/>
      <c r="F2026" s="109"/>
      <c r="G2026" s="19"/>
      <c r="H2026" s="18"/>
      <c r="I2026" s="20"/>
    </row>
    <row r="2027" spans="1:9" ht="11.25" customHeight="1" thickBot="1">
      <c r="A2027" s="544"/>
      <c r="B2027" s="736"/>
      <c r="C2027" s="723"/>
      <c r="D2027" s="724"/>
      <c r="E2027" s="725"/>
      <c r="F2027" s="120"/>
      <c r="G2027" s="24"/>
      <c r="H2027" s="24"/>
      <c r="I2027" s="25"/>
    </row>
    <row r="2028" spans="1:9" ht="11.25" customHeight="1" thickBot="1">
      <c r="B2028" s="105"/>
      <c r="C2028" s="106"/>
      <c r="D2028" s="456"/>
      <c r="E2028" s="107"/>
      <c r="F2028" s="29"/>
      <c r="G2028" s="30"/>
      <c r="H2028" s="30"/>
      <c r="I2028" s="31"/>
    </row>
    <row r="2029" spans="1:9" ht="11.25" customHeight="1" thickBot="1"/>
    <row r="2030" spans="1:9" ht="61.5" customHeight="1" thickBot="1">
      <c r="A2030" s="103" t="s">
        <v>719</v>
      </c>
      <c r="B2030" s="700" t="s">
        <v>381</v>
      </c>
      <c r="C2030" s="104" t="s">
        <v>20</v>
      </c>
      <c r="D2030" s="457" t="s">
        <v>142</v>
      </c>
      <c r="E2030" s="98" t="s">
        <v>2</v>
      </c>
      <c r="F2030" s="37" t="s">
        <v>138</v>
      </c>
      <c r="G2030" s="38" t="s">
        <v>139</v>
      </c>
      <c r="H2030" s="38" t="s">
        <v>140</v>
      </c>
      <c r="I2030" s="39" t="s">
        <v>141</v>
      </c>
    </row>
    <row r="2031" spans="1:9" ht="11.25" customHeight="1">
      <c r="A2031" s="542"/>
      <c r="B2031" s="132"/>
      <c r="C2031" s="233"/>
      <c r="D2031" s="234"/>
      <c r="E2031" s="235"/>
      <c r="F2031" s="523"/>
      <c r="G2031" s="525"/>
      <c r="H2031" s="524"/>
      <c r="I2031" s="526"/>
    </row>
    <row r="2032" spans="1:9" ht="11.25" customHeight="1">
      <c r="A2032" s="735"/>
      <c r="B2032" s="414"/>
      <c r="C2032" s="571"/>
      <c r="D2032" s="573"/>
      <c r="E2032" s="572"/>
      <c r="F2032" s="523"/>
      <c r="G2032" s="525"/>
      <c r="H2032" s="524"/>
      <c r="I2032" s="526"/>
    </row>
    <row r="2033" spans="1:9" ht="11.25" customHeight="1">
      <c r="A2033" s="735"/>
      <c r="B2033" s="746"/>
      <c r="C2033" s="571"/>
      <c r="D2033" s="573"/>
      <c r="E2033" s="572"/>
      <c r="F2033" s="523"/>
      <c r="G2033" s="525"/>
      <c r="H2033" s="524"/>
      <c r="I2033" s="526"/>
    </row>
    <row r="2034" spans="1:9" ht="11.25" customHeight="1">
      <c r="A2034" s="735"/>
      <c r="B2034" s="746"/>
      <c r="C2034" s="571"/>
      <c r="D2034" s="573"/>
      <c r="E2034" s="572"/>
      <c r="F2034" s="523"/>
      <c r="G2034" s="525"/>
      <c r="H2034" s="524"/>
      <c r="I2034" s="526"/>
    </row>
    <row r="2035" spans="1:9" ht="11.25" customHeight="1">
      <c r="A2035" s="735"/>
      <c r="B2035" s="414"/>
      <c r="C2035" s="571"/>
      <c r="D2035" s="573"/>
      <c r="E2035" s="572"/>
      <c r="F2035" s="742"/>
      <c r="G2035" s="525"/>
      <c r="H2035" s="744"/>
      <c r="I2035" s="745"/>
    </row>
    <row r="2036" spans="1:9" ht="11.25" customHeight="1">
      <c r="A2036" s="787"/>
      <c r="B2036" s="802"/>
      <c r="C2036" s="571"/>
      <c r="D2036" s="573"/>
      <c r="E2036" s="572"/>
      <c r="F2036" s="742"/>
      <c r="G2036" s="525"/>
      <c r="H2036" s="807"/>
      <c r="I2036" s="808"/>
    </row>
    <row r="2037" spans="1:9" ht="11.25" customHeight="1">
      <c r="A2037" s="735"/>
      <c r="B2037" s="746"/>
      <c r="C2037" s="571"/>
      <c r="D2037" s="573"/>
      <c r="E2037" s="572"/>
      <c r="F2037" s="523"/>
      <c r="G2037" s="524"/>
      <c r="H2037" s="525"/>
      <c r="I2037" s="526"/>
    </row>
    <row r="2038" spans="1:9" ht="11.25" customHeight="1" thickBot="1">
      <c r="A2038" s="544"/>
      <c r="B2038" s="747"/>
      <c r="C2038" s="740"/>
      <c r="D2038" s="771"/>
      <c r="E2038" s="741"/>
      <c r="F2038" s="527"/>
      <c r="G2038" s="528"/>
      <c r="H2038" s="528"/>
      <c r="I2038" s="529"/>
    </row>
    <row r="2039" spans="1:9" ht="12" customHeight="1" thickBot="1">
      <c r="B2039" s="105"/>
      <c r="C2039" s="106"/>
      <c r="D2039" s="456"/>
      <c r="E2039" s="226"/>
      <c r="F2039" s="29"/>
      <c r="G2039" s="30"/>
      <c r="H2039" s="30"/>
      <c r="I2039" s="31"/>
    </row>
    <row r="2040" spans="1:9" ht="11.25" customHeight="1" thickBot="1"/>
    <row r="2041" spans="1:9" ht="45.75" thickBot="1">
      <c r="A2041" s="103" t="s">
        <v>95</v>
      </c>
      <c r="B2041" s="659" t="s">
        <v>794</v>
      </c>
      <c r="C2041" s="104" t="s">
        <v>20</v>
      </c>
      <c r="D2041" s="457" t="s">
        <v>142</v>
      </c>
      <c r="E2041" s="98" t="s">
        <v>2</v>
      </c>
      <c r="F2041" s="37" t="s">
        <v>138</v>
      </c>
      <c r="G2041" s="38" t="s">
        <v>139</v>
      </c>
      <c r="H2041" s="38" t="s">
        <v>140</v>
      </c>
      <c r="I2041" s="39" t="s">
        <v>141</v>
      </c>
    </row>
    <row r="2042" spans="1:9" ht="11.25" customHeight="1">
      <c r="A2042" s="542"/>
      <c r="B2042" s="920"/>
      <c r="C2042" s="114"/>
      <c r="D2042" s="258"/>
      <c r="E2042" s="115"/>
      <c r="F2042" s="108"/>
      <c r="G2042" s="13"/>
      <c r="H2042" s="14"/>
      <c r="I2042" s="15"/>
    </row>
    <row r="2043" spans="1:9" ht="11.25" customHeight="1">
      <c r="A2043" s="574"/>
      <c r="B2043" s="49"/>
      <c r="C2043" s="401"/>
      <c r="D2043" s="484"/>
      <c r="E2043" s="416"/>
      <c r="F2043" s="109"/>
      <c r="G2043" s="18"/>
      <c r="H2043" s="19"/>
      <c r="I2043" s="20"/>
    </row>
    <row r="2044" spans="1:9" ht="11.25" customHeight="1">
      <c r="A2044" s="574"/>
      <c r="B2044" s="49"/>
      <c r="C2044" s="401"/>
      <c r="D2044" s="484"/>
      <c r="E2044" s="416"/>
      <c r="F2044" s="109"/>
      <c r="G2044" s="18"/>
      <c r="H2044" s="19"/>
      <c r="I2044" s="20"/>
    </row>
    <row r="2045" spans="1:9" ht="11.25" customHeight="1">
      <c r="A2045" s="574"/>
      <c r="B2045" s="418"/>
      <c r="C2045" s="401"/>
      <c r="D2045" s="484"/>
      <c r="E2045" s="416"/>
      <c r="F2045" s="109"/>
      <c r="G2045" s="19"/>
      <c r="H2045" s="18"/>
      <c r="I2045" s="20"/>
    </row>
    <row r="2046" spans="1:9" ht="11.25" customHeight="1" thickBot="1">
      <c r="A2046" s="55"/>
      <c r="B2046" s="117"/>
      <c r="C2046" s="56"/>
      <c r="D2046" s="251"/>
      <c r="E2046" s="118"/>
      <c r="F2046" s="120"/>
      <c r="G2046" s="24"/>
      <c r="H2046" s="24"/>
      <c r="I2046" s="25"/>
    </row>
    <row r="2047" spans="1:9" ht="11.25" customHeight="1" thickBot="1">
      <c r="B2047" s="105"/>
      <c r="C2047" s="106"/>
      <c r="D2047" s="456"/>
      <c r="E2047" s="107"/>
      <c r="F2047" s="29"/>
      <c r="G2047" s="30"/>
      <c r="H2047" s="30"/>
      <c r="I2047" s="31"/>
    </row>
    <row r="2048" spans="1:9" ht="11.25" customHeight="1" thickBot="1"/>
    <row r="2049" spans="1:9" ht="62.25" customHeight="1" thickBot="1">
      <c r="A2049" s="338" t="s">
        <v>720</v>
      </c>
      <c r="B2049" s="806" t="s">
        <v>382</v>
      </c>
      <c r="C2049" s="340" t="s">
        <v>20</v>
      </c>
      <c r="D2049" s="469" t="s">
        <v>142</v>
      </c>
      <c r="E2049" s="341" t="s">
        <v>2</v>
      </c>
      <c r="F2049" s="37" t="s">
        <v>138</v>
      </c>
      <c r="G2049" s="38" t="s">
        <v>139</v>
      </c>
      <c r="H2049" s="38" t="s">
        <v>140</v>
      </c>
      <c r="I2049" s="39" t="s">
        <v>141</v>
      </c>
    </row>
    <row r="2050" spans="1:9" ht="11.25" customHeight="1">
      <c r="A2050" s="112"/>
      <c r="B2050" s="49"/>
      <c r="C2050" s="114"/>
      <c r="D2050" s="258"/>
      <c r="E2050" s="115"/>
      <c r="F2050" s="108"/>
      <c r="G2050" s="18"/>
      <c r="H2050" s="14"/>
      <c r="I2050" s="45"/>
    </row>
    <row r="2051" spans="1:9" ht="11.25" customHeight="1">
      <c r="A2051" s="574"/>
      <c r="B2051" s="49"/>
      <c r="C2051" s="401"/>
      <c r="D2051" s="484"/>
      <c r="E2051" s="416"/>
      <c r="F2051" s="109"/>
      <c r="G2051" s="18"/>
      <c r="H2051" s="19"/>
      <c r="I2051" s="20"/>
    </row>
    <row r="2052" spans="1:9" ht="11.25" customHeight="1">
      <c r="A2052" s="574"/>
      <c r="B2052" s="49"/>
      <c r="C2052" s="401"/>
      <c r="D2052" s="484"/>
      <c r="E2052" s="416"/>
      <c r="F2052" s="109"/>
      <c r="G2052" s="18"/>
      <c r="H2052" s="19"/>
      <c r="I2052" s="20"/>
    </row>
    <row r="2053" spans="1:9" ht="11.25" customHeight="1">
      <c r="A2053" s="574"/>
      <c r="B2053" s="418"/>
      <c r="C2053" s="401"/>
      <c r="D2053" s="484"/>
      <c r="E2053" s="416"/>
      <c r="F2053" s="109"/>
      <c r="G2053" s="19"/>
      <c r="H2053" s="18"/>
      <c r="I2053" s="20"/>
    </row>
    <row r="2054" spans="1:9" ht="11.25" customHeight="1" thickBot="1">
      <c r="A2054" s="544"/>
      <c r="B2054" s="117"/>
      <c r="C2054" s="56"/>
      <c r="D2054" s="251"/>
      <c r="E2054" s="118"/>
      <c r="F2054" s="120"/>
      <c r="G2054" s="24"/>
      <c r="H2054" s="24"/>
      <c r="I2054" s="25"/>
    </row>
    <row r="2055" spans="1:9" ht="11.25" customHeight="1" thickBot="1">
      <c r="B2055" s="105"/>
      <c r="C2055" s="106"/>
      <c r="D2055" s="456"/>
      <c r="E2055" s="107"/>
      <c r="F2055" s="29"/>
      <c r="G2055" s="30"/>
      <c r="H2055" s="30"/>
      <c r="I2055" s="31"/>
    </row>
    <row r="2056" spans="1:9" ht="11.25" customHeight="1" thickBot="1"/>
    <row r="2057" spans="1:9" ht="55.5" customHeight="1" thickBot="1">
      <c r="A2057" s="338" t="s">
        <v>97</v>
      </c>
      <c r="B2057" s="913" t="s">
        <v>849</v>
      </c>
      <c r="C2057" s="340" t="s">
        <v>20</v>
      </c>
      <c r="D2057" s="469" t="s">
        <v>142</v>
      </c>
      <c r="E2057" s="341" t="s">
        <v>2</v>
      </c>
      <c r="F2057" s="37" t="s">
        <v>138</v>
      </c>
      <c r="G2057" s="38" t="s">
        <v>139</v>
      </c>
      <c r="H2057" s="38" t="s">
        <v>140</v>
      </c>
      <c r="I2057" s="39" t="s">
        <v>141</v>
      </c>
    </row>
    <row r="2058" spans="1:9" ht="12.75" customHeight="1">
      <c r="A2058" s="542"/>
      <c r="B2058" s="113"/>
      <c r="C2058" s="114"/>
      <c r="D2058" s="258"/>
      <c r="E2058" s="115"/>
      <c r="F2058" s="108"/>
      <c r="G2058" s="13"/>
      <c r="H2058" s="14"/>
      <c r="I2058" s="15"/>
    </row>
    <row r="2059" spans="1:9" ht="11.25" customHeight="1">
      <c r="A2059" s="543"/>
      <c r="B2059" s="102"/>
      <c r="C2059" s="53"/>
      <c r="D2059" s="99"/>
      <c r="E2059" s="116"/>
      <c r="F2059" s="109"/>
      <c r="G2059" s="18"/>
      <c r="H2059" s="19"/>
      <c r="I2059" s="20"/>
    </row>
    <row r="2060" spans="1:9" ht="11.25" customHeight="1">
      <c r="A2060" s="543"/>
      <c r="B2060" s="102"/>
      <c r="C2060" s="53"/>
      <c r="D2060" s="99"/>
      <c r="E2060" s="116"/>
      <c r="F2060" s="109"/>
      <c r="G2060" s="18"/>
      <c r="H2060" s="19"/>
      <c r="I2060" s="20"/>
    </row>
    <row r="2061" spans="1:9" ht="11.25" customHeight="1">
      <c r="A2061" s="543"/>
      <c r="B2061" s="102"/>
      <c r="C2061" s="53"/>
      <c r="D2061" s="99"/>
      <c r="E2061" s="116"/>
      <c r="F2061" s="109"/>
      <c r="G2061" s="19"/>
      <c r="H2061" s="18"/>
      <c r="I2061" s="20"/>
    </row>
    <row r="2062" spans="1:9" ht="11.25" customHeight="1">
      <c r="A2062" s="543"/>
      <c r="B2062" s="102"/>
      <c r="C2062" s="53"/>
      <c r="D2062" s="99"/>
      <c r="E2062" s="116"/>
      <c r="F2062" s="110"/>
      <c r="G2062" s="19"/>
      <c r="H2062" s="19"/>
      <c r="I2062" s="20"/>
    </row>
    <row r="2063" spans="1:9" ht="11.25" customHeight="1" thickBot="1">
      <c r="A2063" s="544"/>
      <c r="B2063" s="117"/>
      <c r="C2063" s="56"/>
      <c r="D2063" s="251"/>
      <c r="E2063" s="118"/>
      <c r="F2063" s="120"/>
      <c r="G2063" s="24"/>
      <c r="H2063" s="24"/>
      <c r="I2063" s="25"/>
    </row>
    <row r="2064" spans="1:9" ht="12" customHeight="1" thickBot="1">
      <c r="B2064" s="105"/>
      <c r="C2064" s="106"/>
      <c r="D2064" s="456"/>
      <c r="E2064" s="107"/>
      <c r="F2064" s="29"/>
      <c r="G2064" s="30"/>
      <c r="H2064" s="30"/>
      <c r="I2064" s="31"/>
    </row>
    <row r="2065" spans="1:9" ht="11.25" customHeight="1" thickBot="1"/>
    <row r="2066" spans="1:9" ht="39.75" customHeight="1" thickBot="1">
      <c r="A2066" s="338" t="s">
        <v>98</v>
      </c>
      <c r="B2066" s="921" t="s">
        <v>795</v>
      </c>
      <c r="C2066" s="340" t="s">
        <v>20</v>
      </c>
      <c r="D2066" s="469" t="s">
        <v>142</v>
      </c>
      <c r="E2066" s="341" t="s">
        <v>2</v>
      </c>
      <c r="F2066" s="37" t="s">
        <v>138</v>
      </c>
      <c r="G2066" s="38" t="s">
        <v>139</v>
      </c>
      <c r="H2066" s="38" t="s">
        <v>140</v>
      </c>
      <c r="I2066" s="39" t="s">
        <v>141</v>
      </c>
    </row>
    <row r="2067" spans="1:9" ht="12.75" customHeight="1">
      <c r="A2067" s="542"/>
      <c r="B2067" s="113"/>
      <c r="C2067" s="114"/>
      <c r="D2067" s="258"/>
      <c r="E2067" s="115"/>
      <c r="F2067" s="108"/>
      <c r="G2067" s="13"/>
      <c r="H2067" s="14"/>
      <c r="I2067" s="15"/>
    </row>
    <row r="2068" spans="1:9" ht="11.25" customHeight="1">
      <c r="A2068" s="543"/>
      <c r="B2068" s="102"/>
      <c r="C2068" s="53"/>
      <c r="D2068" s="99"/>
      <c r="E2068" s="116"/>
      <c r="F2068" s="109"/>
      <c r="G2068" s="18"/>
      <c r="H2068" s="19"/>
      <c r="I2068" s="20"/>
    </row>
    <row r="2069" spans="1:9" ht="11.25" customHeight="1">
      <c r="A2069" s="543"/>
      <c r="B2069" s="49"/>
      <c r="C2069" s="53"/>
      <c r="D2069" s="99"/>
      <c r="E2069" s="116"/>
      <c r="F2069" s="109"/>
      <c r="G2069" s="18"/>
      <c r="H2069" s="19"/>
      <c r="I2069" s="20"/>
    </row>
    <row r="2070" spans="1:9" ht="11.25" customHeight="1">
      <c r="A2070" s="574"/>
      <c r="B2070" s="49"/>
      <c r="C2070" s="53"/>
      <c r="D2070" s="484"/>
      <c r="E2070" s="116"/>
      <c r="F2070" s="109"/>
      <c r="G2070" s="18"/>
      <c r="H2070" s="19"/>
      <c r="I2070" s="20"/>
    </row>
    <row r="2071" spans="1:9" ht="11.25" customHeight="1">
      <c r="A2071" s="543"/>
      <c r="B2071" s="102"/>
      <c r="C2071" s="53"/>
      <c r="D2071" s="99"/>
      <c r="E2071" s="116"/>
      <c r="F2071" s="109"/>
      <c r="G2071" s="19"/>
      <c r="H2071" s="18"/>
      <c r="I2071" s="20"/>
    </row>
    <row r="2072" spans="1:9" ht="11.25" customHeight="1">
      <c r="A2072" s="543"/>
      <c r="B2072" s="102"/>
      <c r="C2072" s="53"/>
      <c r="D2072" s="99"/>
      <c r="E2072" s="116"/>
      <c r="F2072" s="110"/>
      <c r="G2072" s="19"/>
      <c r="H2072" s="19"/>
      <c r="I2072" s="20"/>
    </row>
    <row r="2073" spans="1:9" ht="11.25" customHeight="1" thickBot="1">
      <c r="A2073" s="544"/>
      <c r="B2073" s="117"/>
      <c r="C2073" s="56"/>
      <c r="D2073" s="251"/>
      <c r="E2073" s="118"/>
      <c r="F2073" s="120"/>
      <c r="G2073" s="24"/>
      <c r="H2073" s="24"/>
      <c r="I2073" s="25"/>
    </row>
    <row r="2074" spans="1:9" ht="12" customHeight="1" thickBot="1">
      <c r="B2074" s="105"/>
      <c r="C2074" s="106"/>
      <c r="D2074" s="456"/>
      <c r="E2074" s="107"/>
      <c r="F2074" s="29"/>
      <c r="G2074" s="30"/>
      <c r="H2074" s="30"/>
      <c r="I2074" s="31"/>
    </row>
    <row r="2075" spans="1:9" ht="12" customHeight="1" thickBot="1">
      <c r="B2075" s="377"/>
      <c r="C2075" s="378"/>
      <c r="D2075" s="470"/>
      <c r="E2075" s="384"/>
      <c r="F2075" s="702"/>
      <c r="G2075" s="703"/>
      <c r="H2075" s="703"/>
      <c r="I2075" s="704"/>
    </row>
    <row r="2076" spans="1:9" ht="52.5" customHeight="1" thickBot="1">
      <c r="A2076" s="103" t="s">
        <v>99</v>
      </c>
      <c r="B2076" s="394" t="s">
        <v>391</v>
      </c>
      <c r="C2076" s="104" t="s">
        <v>20</v>
      </c>
      <c r="D2076" s="457" t="s">
        <v>142</v>
      </c>
      <c r="E2076" s="98" t="s">
        <v>2</v>
      </c>
      <c r="F2076" s="346" t="s">
        <v>138</v>
      </c>
      <c r="G2076" s="347" t="s">
        <v>139</v>
      </c>
      <c r="H2076" s="347" t="s">
        <v>140</v>
      </c>
      <c r="I2076" s="348" t="s">
        <v>141</v>
      </c>
    </row>
    <row r="2077" spans="1:9" ht="11.25" customHeight="1">
      <c r="A2077" s="542"/>
      <c r="B2077" s="49"/>
      <c r="C2077" s="114"/>
      <c r="D2077" s="258"/>
      <c r="E2077" s="304"/>
      <c r="F2077" s="253"/>
      <c r="G2077" s="172"/>
      <c r="H2077" s="171"/>
      <c r="I2077" s="173"/>
    </row>
    <row r="2078" spans="1:9" ht="11.25" customHeight="1">
      <c r="A2078" s="735"/>
      <c r="B2078" s="919"/>
      <c r="C2078" s="401"/>
      <c r="D2078" s="484"/>
      <c r="E2078" s="556"/>
      <c r="F2078" s="726"/>
      <c r="G2078" s="565"/>
      <c r="H2078" s="520"/>
      <c r="I2078" s="567"/>
    </row>
    <row r="2079" spans="1:9" ht="11.25" customHeight="1">
      <c r="A2079" s="735"/>
      <c r="B2079" s="414"/>
      <c r="C2079" s="401"/>
      <c r="D2079" s="484"/>
      <c r="E2079" s="556"/>
      <c r="F2079" s="726"/>
      <c r="G2079" s="565"/>
      <c r="H2079" s="520"/>
      <c r="I2079" s="567"/>
    </row>
    <row r="2080" spans="1:9" ht="10.5" customHeight="1">
      <c r="A2080" s="734"/>
      <c r="B2080" s="418"/>
      <c r="C2080" s="401"/>
      <c r="D2080" s="484"/>
      <c r="E2080" s="556"/>
      <c r="F2080" s="727"/>
      <c r="G2080" s="520"/>
      <c r="H2080" s="520"/>
      <c r="I2080" s="567"/>
    </row>
    <row r="2081" spans="1:10" ht="11.25" customHeight="1" thickBot="1">
      <c r="A2081" s="544"/>
      <c r="B2081" s="736"/>
      <c r="C2081" s="723"/>
      <c r="D2081" s="724"/>
      <c r="E2081" s="733"/>
      <c r="F2081" s="254"/>
      <c r="G2081" s="728"/>
      <c r="H2081" s="729"/>
      <c r="I2081" s="730"/>
    </row>
    <row r="2082" spans="1:10" ht="11.25" customHeight="1" thickBot="1">
      <c r="B2082" s="105"/>
      <c r="C2082" s="106"/>
      <c r="D2082" s="456"/>
      <c r="E2082" s="107"/>
      <c r="F2082" s="165"/>
      <c r="G2082" s="166"/>
      <c r="H2082" s="166"/>
      <c r="I2082" s="167"/>
    </row>
    <row r="2083" spans="1:10" ht="11.25" customHeight="1" thickBot="1">
      <c r="B2083" s="377"/>
      <c r="C2083" s="378"/>
      <c r="D2083" s="470"/>
      <c r="E2083" s="384"/>
      <c r="F2083" s="702"/>
      <c r="G2083" s="703"/>
      <c r="H2083" s="703"/>
      <c r="I2083" s="704"/>
    </row>
    <row r="2084" spans="1:10" ht="36" customHeight="1" thickBot="1">
      <c r="A2084" s="103" t="s">
        <v>721</v>
      </c>
      <c r="B2084" s="394" t="s">
        <v>383</v>
      </c>
      <c r="C2084" s="104" t="s">
        <v>20</v>
      </c>
      <c r="D2084" s="457" t="s">
        <v>142</v>
      </c>
      <c r="E2084" s="98" t="s">
        <v>2</v>
      </c>
      <c r="F2084" s="346" t="s">
        <v>138</v>
      </c>
      <c r="G2084" s="347" t="s">
        <v>139</v>
      </c>
      <c r="H2084" s="347" t="s">
        <v>140</v>
      </c>
      <c r="I2084" s="348" t="s">
        <v>141</v>
      </c>
    </row>
    <row r="2085" spans="1:10" ht="11.25" customHeight="1">
      <c r="A2085" s="441"/>
      <c r="B2085" s="562"/>
      <c r="C2085" s="114"/>
      <c r="D2085" s="258"/>
      <c r="E2085" s="738"/>
      <c r="F2085" s="108"/>
      <c r="G2085" s="13"/>
      <c r="H2085" s="14"/>
      <c r="I2085" s="15"/>
    </row>
    <row r="2086" spans="1:10" ht="11.25" customHeight="1">
      <c r="A2086" s="932"/>
      <c r="B2086" s="563"/>
      <c r="C2086" s="782"/>
      <c r="D2086" s="783"/>
      <c r="E2086" s="933"/>
      <c r="F2086" s="109"/>
      <c r="G2086" s="18"/>
      <c r="H2086" s="19"/>
      <c r="I2086" s="20"/>
    </row>
    <row r="2087" spans="1:10" ht="11.25" customHeight="1">
      <c r="A2087" s="932"/>
      <c r="B2087" s="934"/>
      <c r="C2087" s="782"/>
      <c r="D2087" s="783"/>
      <c r="E2087" s="933"/>
      <c r="F2087" s="109"/>
      <c r="G2087" s="18"/>
      <c r="H2087" s="19"/>
      <c r="I2087" s="20"/>
    </row>
    <row r="2088" spans="1:10" ht="11.25" customHeight="1">
      <c r="A2088" s="932"/>
      <c r="B2088" s="934"/>
      <c r="C2088" s="782"/>
      <c r="D2088" s="783"/>
      <c r="E2088" s="935"/>
      <c r="F2088" s="110"/>
      <c r="G2088" s="19"/>
      <c r="H2088" s="19"/>
      <c r="I2088" s="20"/>
    </row>
    <row r="2089" spans="1:10" ht="11.25" customHeight="1" thickBot="1">
      <c r="A2089" s="443"/>
      <c r="B2089" s="257"/>
      <c r="C2089" s="56"/>
      <c r="D2089" s="251"/>
      <c r="E2089" s="118"/>
      <c r="F2089" s="111"/>
      <c r="G2089" s="24"/>
      <c r="H2089" s="36"/>
      <c r="I2089" s="25"/>
    </row>
    <row r="2090" spans="1:10" ht="11.25" customHeight="1" thickBot="1">
      <c r="B2090" s="105"/>
      <c r="C2090" s="106"/>
      <c r="D2090" s="456"/>
      <c r="E2090" s="107"/>
      <c r="F2090" s="29"/>
      <c r="G2090" s="30"/>
      <c r="H2090" s="30"/>
      <c r="I2090" s="31"/>
    </row>
    <row r="2091" spans="1:10" ht="11.25" customHeight="1" thickBot="1">
      <c r="B2091" s="377"/>
      <c r="C2091" s="378"/>
      <c r="D2091" s="470"/>
      <c r="E2091" s="384"/>
      <c r="F2091" s="420"/>
      <c r="G2091" s="421"/>
      <c r="H2091" s="421"/>
      <c r="I2091" s="422"/>
    </row>
    <row r="2092" spans="1:10" s="83" customFormat="1" ht="42" customHeight="1" thickBot="1">
      <c r="A2092" s="103" t="s">
        <v>722</v>
      </c>
      <c r="B2092" s="339" t="s">
        <v>356</v>
      </c>
      <c r="C2092" s="122" t="s">
        <v>20</v>
      </c>
      <c r="D2092" s="472" t="s">
        <v>142</v>
      </c>
      <c r="E2092" s="123" t="s">
        <v>2</v>
      </c>
      <c r="F2092" s="353" t="s">
        <v>138</v>
      </c>
      <c r="G2092" s="354" t="s">
        <v>139</v>
      </c>
      <c r="H2092" s="354" t="s">
        <v>140</v>
      </c>
      <c r="I2092" s="355" t="s">
        <v>141</v>
      </c>
      <c r="J2092" s="1131"/>
    </row>
    <row r="2093" spans="1:10" s="83" customFormat="1" ht="11.25" customHeight="1">
      <c r="A2093" s="546"/>
      <c r="B2093" s="930"/>
      <c r="C2093" s="114"/>
      <c r="D2093" s="473"/>
      <c r="E2093" s="304"/>
      <c r="F2093" s="557"/>
      <c r="G2093" s="356"/>
      <c r="H2093" s="356"/>
      <c r="I2093" s="382"/>
      <c r="J2093" s="1132"/>
    </row>
    <row r="2094" spans="1:10" s="83" customFormat="1" ht="11.25" customHeight="1">
      <c r="A2094" s="966"/>
      <c r="B2094" s="802"/>
      <c r="C2094" s="782"/>
      <c r="D2094" s="965"/>
      <c r="E2094" s="556"/>
      <c r="F2094" s="972"/>
      <c r="G2094" s="970"/>
      <c r="H2094" s="970"/>
      <c r="I2094" s="973"/>
      <c r="J2094" s="1132"/>
    </row>
    <row r="2095" spans="1:10" s="83" customFormat="1" ht="11.25" customHeight="1">
      <c r="A2095" s="966"/>
      <c r="B2095" s="802"/>
      <c r="C2095" s="782"/>
      <c r="D2095" s="965"/>
      <c r="E2095" s="556"/>
      <c r="F2095" s="972"/>
      <c r="G2095" s="970"/>
      <c r="H2095" s="970"/>
      <c r="I2095" s="973"/>
      <c r="J2095" s="1132"/>
    </row>
    <row r="2096" spans="1:10" s="83" customFormat="1" ht="11.25" customHeight="1">
      <c r="A2096" s="966"/>
      <c r="B2096" s="802"/>
      <c r="C2096" s="782"/>
      <c r="D2096" s="965"/>
      <c r="E2096" s="556"/>
      <c r="F2096" s="972"/>
      <c r="G2096" s="970"/>
      <c r="H2096" s="971"/>
      <c r="I2096" s="974"/>
      <c r="J2096" s="1131"/>
    </row>
    <row r="2097" spans="1:11" s="83" customFormat="1" ht="11.25" customHeight="1" thickBot="1">
      <c r="A2097" s="967"/>
      <c r="B2097" s="789"/>
      <c r="C2097" s="790"/>
      <c r="D2097" s="968"/>
      <c r="E2097" s="810"/>
      <c r="F2097" s="975"/>
      <c r="G2097" s="976"/>
      <c r="H2097" s="976"/>
      <c r="I2097" s="977"/>
      <c r="J2097" s="1131"/>
    </row>
    <row r="2098" spans="1:11" s="83" customFormat="1" ht="11.25" customHeight="1" thickBot="1">
      <c r="B2098" s="124"/>
      <c r="C2098" s="125"/>
      <c r="D2098" s="476"/>
      <c r="E2098" s="126"/>
      <c r="F2098" s="29"/>
      <c r="G2098" s="30"/>
      <c r="H2098" s="30"/>
      <c r="I2098" s="31"/>
      <c r="J2098" s="1131"/>
    </row>
    <row r="2099" spans="1:11" ht="11.25" customHeight="1" thickBot="1"/>
    <row r="2100" spans="1:11" ht="23.25" thickBot="1">
      <c r="A2100" s="103" t="s">
        <v>723</v>
      </c>
      <c r="B2100" s="700" t="s">
        <v>410</v>
      </c>
      <c r="C2100" s="104" t="s">
        <v>20</v>
      </c>
      <c r="D2100" s="457" t="s">
        <v>142</v>
      </c>
      <c r="E2100" s="98" t="s">
        <v>2</v>
      </c>
      <c r="F2100" s="37" t="s">
        <v>138</v>
      </c>
      <c r="G2100" s="38" t="s">
        <v>139</v>
      </c>
      <c r="H2100" s="38" t="s">
        <v>140</v>
      </c>
      <c r="I2100" s="39" t="s">
        <v>141</v>
      </c>
    </row>
    <row r="2101" spans="1:11" ht="11.25" customHeight="1">
      <c r="A2101" s="542"/>
      <c r="B2101" s="132"/>
      <c r="C2101" s="233"/>
      <c r="D2101" s="234"/>
      <c r="E2101" s="235"/>
      <c r="F2101" s="523"/>
      <c r="G2101" s="525"/>
      <c r="H2101" s="524"/>
      <c r="I2101" s="526"/>
    </row>
    <row r="2102" spans="1:11" ht="11.25" customHeight="1">
      <c r="A2102" s="735"/>
      <c r="B2102" s="414"/>
      <c r="C2102" s="571"/>
      <c r="D2102" s="573"/>
      <c r="E2102" s="572"/>
      <c r="F2102" s="523"/>
      <c r="G2102" s="525"/>
      <c r="H2102" s="524"/>
      <c r="I2102" s="526"/>
    </row>
    <row r="2103" spans="1:11" ht="11.25" customHeight="1">
      <c r="A2103" s="735"/>
      <c r="B2103" s="746"/>
      <c r="C2103" s="571"/>
      <c r="D2103" s="573"/>
      <c r="E2103" s="572"/>
      <c r="F2103" s="523"/>
      <c r="G2103" s="525"/>
      <c r="H2103" s="524"/>
      <c r="I2103" s="526"/>
    </row>
    <row r="2104" spans="1:11" ht="11.25" customHeight="1">
      <c r="A2104" s="735"/>
      <c r="B2104" s="746"/>
      <c r="C2104" s="571"/>
      <c r="D2104" s="573"/>
      <c r="E2104" s="572"/>
      <c r="F2104" s="523"/>
      <c r="G2104" s="525"/>
      <c r="H2104" s="524"/>
      <c r="I2104" s="526"/>
    </row>
    <row r="2105" spans="1:11" ht="11.25" customHeight="1">
      <c r="A2105" s="735"/>
      <c r="B2105" s="414"/>
      <c r="C2105" s="571"/>
      <c r="D2105" s="573"/>
      <c r="E2105" s="572"/>
      <c r="F2105" s="742"/>
      <c r="G2105" s="525"/>
      <c r="H2105" s="744"/>
      <c r="I2105" s="745"/>
    </row>
    <row r="2106" spans="1:11" ht="11.25" customHeight="1">
      <c r="A2106" s="735"/>
      <c r="B2106" s="746"/>
      <c r="C2106" s="571"/>
      <c r="D2106" s="573"/>
      <c r="E2106" s="572"/>
      <c r="F2106" s="523"/>
      <c r="G2106" s="524"/>
      <c r="H2106" s="525"/>
      <c r="I2106" s="526"/>
    </row>
    <row r="2107" spans="1:11" ht="11.25" customHeight="1" thickBot="1">
      <c r="A2107" s="544"/>
      <c r="B2107" s="747"/>
      <c r="C2107" s="740"/>
      <c r="D2107" s="771"/>
      <c r="E2107" s="741"/>
      <c r="F2107" s="527"/>
      <c r="G2107" s="528"/>
      <c r="H2107" s="528"/>
      <c r="I2107" s="529"/>
    </row>
    <row r="2108" spans="1:11" ht="12" customHeight="1" thickBot="1">
      <c r="B2108" s="105"/>
      <c r="C2108" s="106"/>
      <c r="D2108" s="456"/>
      <c r="E2108" s="226"/>
      <c r="F2108" s="29"/>
      <c r="G2108" s="30"/>
      <c r="H2108" s="30"/>
      <c r="I2108" s="31"/>
    </row>
    <row r="2109" spans="1:11" ht="12" customHeight="1">
      <c r="B2109" s="59"/>
      <c r="C2109" s="60"/>
      <c r="D2109" s="459"/>
      <c r="E2109" s="58"/>
      <c r="F2109" s="58"/>
      <c r="G2109" s="58"/>
      <c r="H2109" s="58"/>
      <c r="I2109" s="58"/>
    </row>
    <row r="2110" spans="1:11" ht="11.25" customHeight="1">
      <c r="A2110" s="1591" t="s">
        <v>221</v>
      </c>
      <c r="B2110" s="1591"/>
      <c r="C2110" s="1591"/>
      <c r="D2110" s="1591"/>
      <c r="E2110" s="1591"/>
      <c r="F2110" s="1591"/>
      <c r="G2110" s="1591"/>
      <c r="H2110" s="1591"/>
      <c r="I2110" s="1591"/>
      <c r="J2110" s="1115"/>
      <c r="K2110" s="153"/>
    </row>
    <row r="2111" spans="1:11" ht="11.25" customHeight="1" thickBot="1">
      <c r="J2111" s="1115"/>
      <c r="K2111" s="153"/>
    </row>
    <row r="2112" spans="1:11" ht="59.25" customHeight="1" thickBot="1">
      <c r="A2112" s="103" t="s">
        <v>585</v>
      </c>
      <c r="B2112" s="766" t="s">
        <v>850</v>
      </c>
      <c r="C2112" s="104" t="s">
        <v>20</v>
      </c>
      <c r="D2112" s="457" t="s">
        <v>142</v>
      </c>
      <c r="E2112" s="98" t="s">
        <v>2</v>
      </c>
      <c r="F2112" s="346" t="s">
        <v>138</v>
      </c>
      <c r="G2112" s="347" t="s">
        <v>139</v>
      </c>
      <c r="H2112" s="347" t="s">
        <v>140</v>
      </c>
      <c r="I2112" s="348" t="s">
        <v>141</v>
      </c>
    </row>
    <row r="2113" spans="1:9" ht="11.25" customHeight="1">
      <c r="A2113" s="542"/>
      <c r="B2113" s="132"/>
      <c r="C2113" s="114"/>
      <c r="D2113" s="258"/>
      <c r="E2113" s="115"/>
      <c r="F2113" s="253"/>
      <c r="G2113" s="172"/>
      <c r="H2113" s="171"/>
      <c r="I2113" s="173"/>
    </row>
    <row r="2114" spans="1:9" ht="12" customHeight="1">
      <c r="A2114" s="735"/>
      <c r="B2114" s="652"/>
      <c r="C2114" s="401"/>
      <c r="D2114" s="484"/>
      <c r="E2114" s="416"/>
      <c r="F2114" s="726"/>
      <c r="G2114" s="565"/>
      <c r="H2114" s="520"/>
      <c r="I2114" s="566"/>
    </row>
    <row r="2115" spans="1:9" ht="11.25" customHeight="1">
      <c r="A2115" s="735"/>
      <c r="B2115" s="652"/>
      <c r="C2115" s="401"/>
      <c r="D2115" s="484"/>
      <c r="E2115" s="416"/>
      <c r="F2115" s="726"/>
      <c r="G2115" s="565"/>
      <c r="H2115" s="520"/>
      <c r="I2115" s="567"/>
    </row>
    <row r="2116" spans="1:9" ht="11.25" customHeight="1">
      <c r="A2116" s="735"/>
      <c r="B2116" s="652"/>
      <c r="C2116" s="401"/>
      <c r="D2116" s="484"/>
      <c r="E2116" s="416"/>
      <c r="F2116" s="726"/>
      <c r="G2116" s="565"/>
      <c r="H2116" s="520"/>
      <c r="I2116" s="567"/>
    </row>
    <row r="2117" spans="1:9" ht="11.25" customHeight="1">
      <c r="A2117" s="735"/>
      <c r="B2117" s="652"/>
      <c r="C2117" s="401"/>
      <c r="D2117" s="484"/>
      <c r="E2117" s="416"/>
      <c r="F2117" s="726"/>
      <c r="G2117" s="565"/>
      <c r="H2117" s="520"/>
      <c r="I2117" s="567"/>
    </row>
    <row r="2118" spans="1:9" ht="11.25" customHeight="1">
      <c r="A2118" s="735"/>
      <c r="B2118" s="652"/>
      <c r="C2118" s="401"/>
      <c r="D2118" s="484"/>
      <c r="E2118" s="416"/>
      <c r="F2118" s="726"/>
      <c r="G2118" s="565"/>
      <c r="H2118" s="520"/>
      <c r="I2118" s="567"/>
    </row>
    <row r="2119" spans="1:9" ht="11.25" customHeight="1">
      <c r="A2119" s="735"/>
      <c r="B2119" s="652"/>
      <c r="C2119" s="401"/>
      <c r="D2119" s="484"/>
      <c r="E2119" s="416"/>
      <c r="F2119" s="726"/>
      <c r="G2119" s="565"/>
      <c r="H2119" s="520"/>
      <c r="I2119" s="567"/>
    </row>
    <row r="2120" spans="1:9" ht="11.25" customHeight="1">
      <c r="A2120" s="735"/>
      <c r="B2120" s="652"/>
      <c r="C2120" s="401"/>
      <c r="D2120" s="484"/>
      <c r="E2120" s="416"/>
      <c r="F2120" s="726"/>
      <c r="G2120" s="565"/>
      <c r="H2120" s="520"/>
      <c r="I2120" s="567"/>
    </row>
    <row r="2121" spans="1:9" ht="12.75" customHeight="1">
      <c r="A2121" s="735"/>
      <c r="B2121" s="652"/>
      <c r="C2121" s="401"/>
      <c r="D2121" s="484"/>
      <c r="E2121" s="416"/>
      <c r="F2121" s="726"/>
      <c r="G2121" s="565"/>
      <c r="H2121" s="520"/>
      <c r="I2121" s="566"/>
    </row>
    <row r="2122" spans="1:9" ht="11.25" customHeight="1">
      <c r="A2122" s="735"/>
      <c r="B2122" s="652"/>
      <c r="C2122" s="401"/>
      <c r="D2122" s="484"/>
      <c r="E2122" s="416"/>
      <c r="F2122" s="726"/>
      <c r="G2122" s="565"/>
      <c r="H2122" s="520"/>
      <c r="I2122" s="567"/>
    </row>
    <row r="2123" spans="1:9" ht="11.25" customHeight="1">
      <c r="A2123" s="735"/>
      <c r="B2123" s="652"/>
      <c r="C2123" s="401"/>
      <c r="D2123" s="484"/>
      <c r="E2123" s="416"/>
      <c r="F2123" s="726"/>
      <c r="G2123" s="565"/>
      <c r="H2123" s="520"/>
      <c r="I2123" s="567"/>
    </row>
    <row r="2124" spans="1:9" ht="11.25" customHeight="1">
      <c r="A2124" s="787"/>
      <c r="B2124" s="895"/>
      <c r="C2124" s="782"/>
      <c r="D2124" s="783"/>
      <c r="E2124" s="799"/>
      <c r="F2124" s="811"/>
      <c r="G2124" s="785"/>
      <c r="H2124" s="784"/>
      <c r="I2124" s="788"/>
    </row>
    <row r="2125" spans="1:9" ht="11.25" customHeight="1">
      <c r="A2125" s="787"/>
      <c r="B2125" s="895"/>
      <c r="C2125" s="782"/>
      <c r="D2125" s="783"/>
      <c r="E2125" s="799"/>
      <c r="F2125" s="811"/>
      <c r="G2125" s="785"/>
      <c r="H2125" s="784"/>
      <c r="I2125" s="788"/>
    </row>
    <row r="2126" spans="1:9" ht="11.25" customHeight="1">
      <c r="A2126" s="787"/>
      <c r="B2126" s="895"/>
      <c r="C2126" s="782"/>
      <c r="D2126" s="783"/>
      <c r="E2126" s="799"/>
      <c r="F2126" s="811"/>
      <c r="G2126" s="785"/>
      <c r="H2126" s="784"/>
      <c r="I2126" s="788"/>
    </row>
    <row r="2127" spans="1:9" ht="11.25" customHeight="1">
      <c r="A2127" s="735"/>
      <c r="B2127" s="418"/>
      <c r="C2127" s="401"/>
      <c r="D2127" s="484"/>
      <c r="E2127" s="416"/>
      <c r="F2127" s="726"/>
      <c r="G2127" s="565"/>
      <c r="H2127" s="520"/>
      <c r="I2127" s="567"/>
    </row>
    <row r="2128" spans="1:9" ht="11.25" customHeight="1">
      <c r="A2128" s="735"/>
      <c r="B2128" s="652"/>
      <c r="C2128" s="401"/>
      <c r="D2128" s="484"/>
      <c r="E2128" s="416"/>
      <c r="F2128" s="727"/>
      <c r="G2128" s="520"/>
      <c r="H2128" s="520"/>
      <c r="I2128" s="567"/>
    </row>
    <row r="2129" spans="1:11" ht="11.25" customHeight="1" thickBot="1">
      <c r="A2129" s="544"/>
      <c r="B2129" s="765"/>
      <c r="C2129" s="723"/>
      <c r="D2129" s="724"/>
      <c r="E2129" s="725"/>
      <c r="F2129" s="254"/>
      <c r="G2129" s="728"/>
      <c r="H2129" s="729"/>
      <c r="I2129" s="730"/>
    </row>
    <row r="2130" spans="1:11" ht="11.25" customHeight="1" thickBot="1">
      <c r="B2130" s="105"/>
      <c r="C2130" s="106"/>
      <c r="D2130" s="456"/>
      <c r="E2130" s="107"/>
      <c r="F2130" s="165"/>
      <c r="G2130" s="166"/>
      <c r="H2130" s="166"/>
      <c r="I2130" s="167"/>
    </row>
    <row r="2131" spans="1:11" ht="11.25" customHeight="1">
      <c r="J2131" s="1115"/>
      <c r="K2131" s="153"/>
    </row>
    <row r="2132" spans="1:11" ht="11.25" customHeight="1">
      <c r="J2132" s="1115"/>
      <c r="K2132" s="153"/>
    </row>
    <row r="2133" spans="1:11" ht="12" thickBot="1"/>
    <row r="2134" spans="1:11" ht="57.75" customHeight="1" thickBot="1">
      <c r="A2134" s="1517" t="s">
        <v>586</v>
      </c>
      <c r="B2134" s="434" t="s">
        <v>851</v>
      </c>
      <c r="C2134" s="210" t="s">
        <v>20</v>
      </c>
      <c r="D2134" s="458" t="s">
        <v>142</v>
      </c>
      <c r="E2134" s="581" t="s">
        <v>2</v>
      </c>
      <c r="F2134" s="37" t="s">
        <v>138</v>
      </c>
      <c r="G2134" s="38" t="s">
        <v>139</v>
      </c>
      <c r="H2134" s="38" t="s">
        <v>140</v>
      </c>
      <c r="I2134" s="39" t="s">
        <v>141</v>
      </c>
    </row>
    <row r="2135" spans="1:11" ht="11.25" customHeight="1">
      <c r="A2135" s="112"/>
      <c r="B2135" s="132"/>
      <c r="C2135" s="114"/>
      <c r="D2135" s="258"/>
      <c r="E2135" s="304"/>
      <c r="F2135" s="253"/>
      <c r="G2135" s="172"/>
      <c r="H2135" s="171"/>
      <c r="I2135" s="173"/>
    </row>
    <row r="2136" spans="1:11" ht="11.25" customHeight="1">
      <c r="A2136" s="836"/>
      <c r="B2136" s="802"/>
      <c r="C2136" s="782"/>
      <c r="D2136" s="783"/>
      <c r="E2136" s="556"/>
      <c r="F2136" s="811"/>
      <c r="G2136" s="785"/>
      <c r="H2136" s="784"/>
      <c r="I2136" s="788"/>
    </row>
    <row r="2137" spans="1:11" ht="12" customHeight="1">
      <c r="A2137" s="836"/>
      <c r="B2137" s="895"/>
      <c r="C2137" s="782"/>
      <c r="D2137" s="783"/>
      <c r="E2137" s="556"/>
      <c r="F2137" s="811"/>
      <c r="G2137" s="785"/>
      <c r="H2137" s="784"/>
      <c r="I2137" s="809"/>
    </row>
    <row r="2138" spans="1:11" ht="11.25" customHeight="1">
      <c r="A2138" s="836"/>
      <c r="B2138" s="895"/>
      <c r="C2138" s="782"/>
      <c r="D2138" s="783"/>
      <c r="E2138" s="556"/>
      <c r="F2138" s="811"/>
      <c r="G2138" s="785"/>
      <c r="H2138" s="784"/>
      <c r="I2138" s="788"/>
    </row>
    <row r="2139" spans="1:11" ht="11.25" customHeight="1">
      <c r="A2139" s="836"/>
      <c r="B2139" s="802"/>
      <c r="C2139" s="782"/>
      <c r="D2139" s="783"/>
      <c r="E2139" s="556"/>
      <c r="F2139" s="811"/>
      <c r="G2139" s="785"/>
      <c r="H2139" s="784"/>
      <c r="I2139" s="788"/>
    </row>
    <row r="2140" spans="1:11" ht="11.25" customHeight="1">
      <c r="A2140" s="836"/>
      <c r="B2140" s="802"/>
      <c r="C2140" s="782"/>
      <c r="D2140" s="783"/>
      <c r="E2140" s="556"/>
      <c r="F2140" s="811"/>
      <c r="G2140" s="785"/>
      <c r="H2140" s="784"/>
      <c r="I2140" s="788"/>
    </row>
    <row r="2141" spans="1:11" ht="11.25" customHeight="1">
      <c r="A2141" s="836"/>
      <c r="B2141" s="895"/>
      <c r="C2141" s="782"/>
      <c r="D2141" s="783"/>
      <c r="E2141" s="556"/>
      <c r="F2141" s="811"/>
      <c r="G2141" s="785"/>
      <c r="H2141" s="784"/>
      <c r="I2141" s="788"/>
    </row>
    <row r="2142" spans="1:11" ht="11.25" customHeight="1">
      <c r="A2142" s="836"/>
      <c r="B2142" s="895"/>
      <c r="C2142" s="782"/>
      <c r="D2142" s="783"/>
      <c r="E2142" s="556"/>
      <c r="F2142" s="811"/>
      <c r="G2142" s="785"/>
      <c r="H2142" s="784"/>
      <c r="I2142" s="788"/>
    </row>
    <row r="2143" spans="1:11" ht="11.25" customHeight="1">
      <c r="A2143" s="836"/>
      <c r="B2143" s="895"/>
      <c r="C2143" s="782"/>
      <c r="D2143" s="783"/>
      <c r="E2143" s="556"/>
      <c r="F2143" s="811"/>
      <c r="G2143" s="785"/>
      <c r="H2143" s="784"/>
      <c r="I2143" s="788"/>
      <c r="J2143" s="1115"/>
    </row>
    <row r="2144" spans="1:11" ht="11.25" customHeight="1">
      <c r="A2144" s="836"/>
      <c r="B2144" s="895"/>
      <c r="C2144" s="782"/>
      <c r="D2144" s="783"/>
      <c r="E2144" s="556"/>
      <c r="F2144" s="811"/>
      <c r="G2144" s="785"/>
      <c r="H2144" s="784"/>
      <c r="I2144" s="788"/>
    </row>
    <row r="2145" spans="1:14" ht="11.25" customHeight="1">
      <c r="A2145" s="836"/>
      <c r="B2145" s="418"/>
      <c r="C2145" s="782"/>
      <c r="D2145" s="783"/>
      <c r="E2145" s="556"/>
      <c r="F2145" s="811"/>
      <c r="G2145" s="785"/>
      <c r="H2145" s="784"/>
      <c r="I2145" s="788"/>
    </row>
    <row r="2146" spans="1:14" ht="11.25" customHeight="1">
      <c r="A2146" s="836"/>
      <c r="B2146" s="895"/>
      <c r="C2146" s="782"/>
      <c r="D2146" s="783"/>
      <c r="E2146" s="556"/>
      <c r="F2146" s="812"/>
      <c r="G2146" s="785"/>
      <c r="H2146" s="784"/>
      <c r="I2146" s="788"/>
    </row>
    <row r="2147" spans="1:14" ht="11.25" customHeight="1" thickBot="1">
      <c r="A2147" s="544"/>
      <c r="B2147" s="896"/>
      <c r="C2147" s="790"/>
      <c r="D2147" s="791"/>
      <c r="E2147" s="810"/>
      <c r="F2147" s="254"/>
      <c r="G2147" s="794"/>
      <c r="H2147" s="794"/>
      <c r="I2147" s="177"/>
    </row>
    <row r="2148" spans="1:14" ht="12" thickBot="1">
      <c r="A2148" s="711"/>
      <c r="B2148" s="712"/>
      <c r="C2148" s="713"/>
      <c r="D2148" s="714"/>
      <c r="E2148" s="715"/>
      <c r="F2148" s="232"/>
      <c r="G2148" s="166"/>
      <c r="H2148" s="166"/>
      <c r="I2148" s="167"/>
    </row>
    <row r="2149" spans="1:14" ht="11.25" customHeight="1">
      <c r="K2149" s="153"/>
      <c r="L2149" s="153"/>
      <c r="M2149" s="153"/>
      <c r="N2149" s="153"/>
    </row>
    <row r="2150" spans="1:14" ht="11.25" customHeight="1" thickBot="1"/>
    <row r="2151" spans="1:14" ht="23.25" thickBot="1">
      <c r="A2151" s="103" t="s">
        <v>587</v>
      </c>
      <c r="B2151" s="700" t="s">
        <v>796</v>
      </c>
      <c r="C2151" s="104" t="s">
        <v>20</v>
      </c>
      <c r="D2151" s="457" t="s">
        <v>142</v>
      </c>
      <c r="E2151" s="98" t="s">
        <v>2</v>
      </c>
      <c r="F2151" s="37" t="s">
        <v>138</v>
      </c>
      <c r="G2151" s="38" t="s">
        <v>139</v>
      </c>
      <c r="H2151" s="38" t="s">
        <v>140</v>
      </c>
      <c r="I2151" s="39" t="s">
        <v>141</v>
      </c>
    </row>
    <row r="2152" spans="1:14" ht="11.25" customHeight="1">
      <c r="A2152" s="542"/>
      <c r="B2152" s="927"/>
      <c r="C2152" s="114"/>
      <c r="D2152" s="258"/>
      <c r="E2152" s="115"/>
      <c r="F2152" s="109"/>
      <c r="G2152" s="18"/>
      <c r="H2152" s="19"/>
      <c r="I2152" s="20"/>
    </row>
    <row r="2153" spans="1:14" ht="11.25" customHeight="1">
      <c r="A2153" s="574"/>
      <c r="C2153" s="401"/>
      <c r="D2153" s="484"/>
      <c r="E2153" s="416"/>
      <c r="F2153" s="109"/>
      <c r="G2153" s="18"/>
      <c r="H2153" s="19"/>
      <c r="I2153" s="20"/>
    </row>
    <row r="2154" spans="1:14" ht="12.75" customHeight="1">
      <c r="A2154" s="574"/>
      <c r="B2154" s="418"/>
      <c r="C2154" s="401"/>
      <c r="D2154" s="484"/>
      <c r="E2154" s="416"/>
      <c r="F2154" s="109"/>
      <c r="G2154" s="18"/>
      <c r="H2154" s="19"/>
      <c r="I2154" s="20"/>
    </row>
    <row r="2155" spans="1:14" ht="11.25" customHeight="1">
      <c r="A2155" s="574"/>
      <c r="B2155" s="418"/>
      <c r="C2155" s="401"/>
      <c r="D2155" s="484"/>
      <c r="E2155" s="416"/>
      <c r="F2155" s="109"/>
      <c r="G2155" s="19"/>
      <c r="H2155" s="18"/>
      <c r="I2155" s="20"/>
    </row>
    <row r="2156" spans="1:14" ht="11.25" customHeight="1" thickBot="1">
      <c r="A2156" s="544"/>
      <c r="B2156" s="117"/>
      <c r="C2156" s="56"/>
      <c r="D2156" s="251"/>
      <c r="E2156" s="57"/>
      <c r="F2156" s="120"/>
      <c r="G2156" s="24"/>
      <c r="H2156" s="24"/>
      <c r="I2156" s="25"/>
    </row>
    <row r="2157" spans="1:14" ht="11.25" customHeight="1" thickBot="1">
      <c r="B2157" s="105"/>
      <c r="C2157" s="106"/>
      <c r="D2157" s="456"/>
      <c r="E2157" s="107"/>
      <c r="F2157" s="29"/>
      <c r="G2157" s="30"/>
      <c r="H2157" s="30"/>
      <c r="I2157" s="31"/>
    </row>
    <row r="2158" spans="1:14" ht="11.25" customHeight="1" thickBot="1"/>
    <row r="2159" spans="1:14" s="83" customFormat="1" ht="23.25" thickBot="1">
      <c r="A2159" s="855" t="s">
        <v>588</v>
      </c>
      <c r="B2159" s="768" t="s">
        <v>404</v>
      </c>
      <c r="C2159" s="122" t="s">
        <v>20</v>
      </c>
      <c r="D2159" s="472" t="s">
        <v>142</v>
      </c>
      <c r="E2159" s="123" t="s">
        <v>2</v>
      </c>
      <c r="F2159" s="353" t="s">
        <v>138</v>
      </c>
      <c r="G2159" s="354" t="s">
        <v>139</v>
      </c>
      <c r="H2159" s="354" t="s">
        <v>140</v>
      </c>
      <c r="I2159" s="355" t="s">
        <v>141</v>
      </c>
      <c r="J2159" s="1131"/>
    </row>
    <row r="2160" spans="1:14" s="83" customFormat="1" ht="11.25" customHeight="1">
      <c r="A2160" s="546"/>
      <c r="B2160" s="49"/>
      <c r="C2160" s="114"/>
      <c r="D2160" s="473"/>
      <c r="E2160" s="263"/>
      <c r="F2160" s="356"/>
      <c r="G2160" s="356"/>
      <c r="H2160" s="356"/>
      <c r="I2160" s="382"/>
      <c r="J2160" s="1131"/>
    </row>
    <row r="2161" spans="1:10" s="83" customFormat="1" ht="11.25" customHeight="1">
      <c r="A2161" s="547"/>
      <c r="B2161" s="52"/>
      <c r="C2161" s="53"/>
      <c r="D2161" s="474"/>
      <c r="E2161" s="168"/>
      <c r="F2161" s="359"/>
      <c r="G2161" s="359"/>
      <c r="H2161" s="360"/>
      <c r="I2161" s="361"/>
      <c r="J2161" s="1131"/>
    </row>
    <row r="2162" spans="1:10" s="83" customFormat="1" ht="11.25" customHeight="1" thickBot="1">
      <c r="A2162" s="548"/>
      <c r="B2162" s="117"/>
      <c r="C2162" s="56"/>
      <c r="D2162" s="475"/>
      <c r="E2162" s="270"/>
      <c r="F2162" s="364"/>
      <c r="G2162" s="363"/>
      <c r="H2162" s="363"/>
      <c r="I2162" s="365"/>
      <c r="J2162" s="1131"/>
    </row>
    <row r="2163" spans="1:10" s="83" customFormat="1" ht="11.25" customHeight="1" thickBot="1">
      <c r="B2163" s="124"/>
      <c r="C2163" s="125"/>
      <c r="D2163" s="476"/>
      <c r="E2163" s="126"/>
      <c r="F2163" s="350"/>
      <c r="G2163" s="350"/>
      <c r="H2163" s="350"/>
      <c r="I2163" s="350"/>
      <c r="J2163" s="1131"/>
    </row>
    <row r="2164" spans="1:10" ht="11.25" customHeight="1">
      <c r="B2164" s="59"/>
      <c r="C2164" s="60"/>
      <c r="D2164" s="459"/>
      <c r="E2164" s="58"/>
      <c r="F2164" s="58"/>
      <c r="G2164" s="58"/>
      <c r="H2164" s="58"/>
      <c r="I2164" s="58"/>
    </row>
    <row r="2165" spans="1:10" ht="12.75" customHeight="1">
      <c r="A2165" s="1591" t="s">
        <v>152</v>
      </c>
      <c r="B2165" s="1591"/>
      <c r="C2165" s="1591"/>
      <c r="D2165" s="1591"/>
      <c r="E2165" s="1591"/>
      <c r="F2165" s="1591"/>
      <c r="G2165" s="1591"/>
      <c r="H2165" s="1591"/>
      <c r="I2165" s="1591"/>
    </row>
    <row r="2166" spans="1:10" ht="11.25" customHeight="1" thickBot="1"/>
    <row r="2167" spans="1:10" ht="27.75" thickBot="1">
      <c r="A2167" s="103" t="s">
        <v>110</v>
      </c>
      <c r="B2167" s="101" t="s">
        <v>797</v>
      </c>
      <c r="C2167" s="104" t="s">
        <v>20</v>
      </c>
      <c r="D2167" s="457" t="s">
        <v>142</v>
      </c>
      <c r="E2167" s="98" t="s">
        <v>2</v>
      </c>
      <c r="F2167" s="37" t="s">
        <v>138</v>
      </c>
      <c r="G2167" s="38" t="s">
        <v>139</v>
      </c>
      <c r="H2167" s="38" t="s">
        <v>140</v>
      </c>
      <c r="I2167" s="39" t="s">
        <v>141</v>
      </c>
    </row>
    <row r="2168" spans="1:10" ht="11.25" customHeight="1">
      <c r="A2168" s="542"/>
      <c r="B2168" s="113"/>
      <c r="C2168" s="114"/>
      <c r="D2168" s="258"/>
      <c r="E2168" s="115"/>
      <c r="F2168" s="108"/>
      <c r="G2168" s="14"/>
      <c r="H2168" s="14"/>
      <c r="I2168" s="45"/>
    </row>
    <row r="2169" spans="1:10" ht="11.25" customHeight="1">
      <c r="A2169" s="543"/>
      <c r="B2169" s="102"/>
      <c r="C2169" s="53"/>
      <c r="D2169" s="99"/>
      <c r="E2169" s="116"/>
      <c r="F2169" s="109"/>
      <c r="G2169" s="19"/>
      <c r="H2169" s="18"/>
      <c r="I2169" s="20"/>
    </row>
    <row r="2170" spans="1:10" ht="11.25" customHeight="1" thickBot="1">
      <c r="A2170" s="544"/>
      <c r="B2170" s="117"/>
      <c r="C2170" s="56"/>
      <c r="D2170" s="251"/>
      <c r="E2170" s="118"/>
      <c r="F2170" s="120"/>
      <c r="G2170" s="24"/>
      <c r="H2170" s="24"/>
      <c r="I2170" s="25"/>
    </row>
    <row r="2171" spans="1:10" s="62" customFormat="1" ht="12" customHeight="1" thickBot="1">
      <c r="A2171" s="1"/>
      <c r="B2171" s="105"/>
      <c r="C2171" s="106"/>
      <c r="D2171" s="456"/>
      <c r="E2171" s="107"/>
      <c r="F2171" s="29"/>
      <c r="G2171" s="30"/>
      <c r="H2171" s="30"/>
      <c r="I2171" s="31"/>
      <c r="J2171" s="1116"/>
    </row>
    <row r="2172" spans="1:10" ht="11.25" customHeight="1" thickBot="1"/>
    <row r="2173" spans="1:10" s="62" customFormat="1" ht="42.75" customHeight="1" thickBot="1">
      <c r="A2173" s="103" t="s">
        <v>111</v>
      </c>
      <c r="B2173" s="101" t="s">
        <v>432</v>
      </c>
      <c r="C2173" s="104" t="s">
        <v>20</v>
      </c>
      <c r="D2173" s="457" t="s">
        <v>142</v>
      </c>
      <c r="E2173" s="98" t="s">
        <v>2</v>
      </c>
      <c r="F2173" s="346" t="s">
        <v>138</v>
      </c>
      <c r="G2173" s="347" t="s">
        <v>139</v>
      </c>
      <c r="H2173" s="347" t="s">
        <v>140</v>
      </c>
      <c r="I2173" s="348" t="s">
        <v>141</v>
      </c>
      <c r="J2173" s="1116"/>
    </row>
    <row r="2174" spans="1:10" s="62" customFormat="1">
      <c r="A2174" s="542"/>
      <c r="B2174" s="132"/>
      <c r="C2174" s="114"/>
      <c r="D2174" s="258"/>
      <c r="E2174" s="115"/>
      <c r="F2174" s="108"/>
      <c r="G2174" s="14"/>
      <c r="H2174" s="14"/>
      <c r="I2174" s="45"/>
      <c r="J2174" s="1117"/>
    </row>
    <row r="2175" spans="1:10" s="62" customFormat="1">
      <c r="A2175" s="787"/>
      <c r="B2175" s="802"/>
      <c r="C2175" s="782"/>
      <c r="D2175" s="783"/>
      <c r="E2175" s="799"/>
      <c r="F2175" s="224"/>
      <c r="G2175" s="182"/>
      <c r="H2175" s="182"/>
      <c r="I2175" s="578"/>
      <c r="J2175" s="1117"/>
    </row>
    <row r="2176" spans="1:10" s="62" customFormat="1" ht="11.25" customHeight="1">
      <c r="A2176" s="787"/>
      <c r="B2176" s="781"/>
      <c r="C2176" s="782"/>
      <c r="D2176" s="783"/>
      <c r="E2176" s="799"/>
      <c r="F2176" s="109"/>
      <c r="G2176" s="19"/>
      <c r="H2176" s="18"/>
      <c r="I2176" s="20"/>
      <c r="J2176" s="1116"/>
    </row>
    <row r="2177" spans="1:10" s="62" customFormat="1" ht="11.25" customHeight="1" thickBot="1">
      <c r="A2177" s="904"/>
      <c r="B2177" s="789"/>
      <c r="C2177" s="790"/>
      <c r="D2177" s="791"/>
      <c r="E2177" s="952"/>
      <c r="F2177" s="120"/>
      <c r="G2177" s="24"/>
      <c r="H2177" s="24"/>
      <c r="I2177" s="25"/>
      <c r="J2177" s="1116"/>
    </row>
    <row r="2178" spans="1:10" s="62" customFormat="1" ht="11.25" customHeight="1" thickBot="1">
      <c r="A2178" s="1"/>
      <c r="B2178" s="105"/>
      <c r="C2178" s="106"/>
      <c r="D2178" s="456"/>
      <c r="E2178" s="107"/>
      <c r="F2178" s="29"/>
      <c r="G2178" s="30"/>
      <c r="H2178" s="30"/>
      <c r="I2178" s="31"/>
      <c r="J2178" s="1116"/>
    </row>
    <row r="2179" spans="1:10" s="62" customFormat="1" ht="11.25" customHeight="1" thickBot="1">
      <c r="D2179" s="488"/>
      <c r="J2179" s="1116"/>
    </row>
    <row r="2180" spans="1:10" s="62" customFormat="1" ht="69" customHeight="1" thickBot="1">
      <c r="A2180" s="136" t="s">
        <v>115</v>
      </c>
      <c r="B2180" s="145" t="s">
        <v>852</v>
      </c>
      <c r="C2180" s="122" t="s">
        <v>20</v>
      </c>
      <c r="D2180" s="472" t="s">
        <v>142</v>
      </c>
      <c r="E2180" s="123" t="s">
        <v>2</v>
      </c>
      <c r="F2180" s="63" t="s">
        <v>138</v>
      </c>
      <c r="G2180" s="64" t="s">
        <v>139</v>
      </c>
      <c r="H2180" s="64" t="s">
        <v>140</v>
      </c>
      <c r="I2180" s="65" t="s">
        <v>141</v>
      </c>
      <c r="J2180" s="1116"/>
    </row>
    <row r="2181" spans="1:10" ht="12" customHeight="1">
      <c r="A2181" s="141"/>
      <c r="B2181" s="48"/>
      <c r="C2181" s="114"/>
      <c r="D2181" s="461"/>
      <c r="E2181" s="115"/>
      <c r="F2181" s="133"/>
      <c r="G2181" s="68"/>
      <c r="H2181" s="68"/>
      <c r="I2181" s="80"/>
    </row>
    <row r="2182" spans="1:10" ht="12.75" customHeight="1">
      <c r="A2182" s="142"/>
      <c r="B2182" s="140"/>
      <c r="C2182" s="53"/>
      <c r="D2182" s="462"/>
      <c r="E2182" s="116"/>
      <c r="F2182" s="134"/>
      <c r="G2182" s="72"/>
      <c r="H2182" s="72"/>
      <c r="I2182" s="75"/>
    </row>
    <row r="2183" spans="1:10" ht="11.25" customHeight="1">
      <c r="A2183" s="142"/>
      <c r="B2183" s="140"/>
      <c r="C2183" s="53"/>
      <c r="D2183" s="462"/>
      <c r="E2183" s="116"/>
      <c r="F2183" s="134"/>
      <c r="G2183" s="72"/>
      <c r="H2183" s="72"/>
      <c r="I2183" s="75"/>
    </row>
    <row r="2184" spans="1:10" ht="22.5" customHeight="1">
      <c r="A2184" s="142"/>
      <c r="B2184" s="922"/>
      <c r="C2184" s="53"/>
      <c r="D2184" s="462"/>
      <c r="E2184" s="116"/>
      <c r="F2184" s="134"/>
      <c r="G2184" s="72"/>
      <c r="H2184" s="72"/>
      <c r="I2184" s="75"/>
    </row>
    <row r="2185" spans="1:10" ht="11.25" customHeight="1">
      <c r="A2185" s="142"/>
      <c r="B2185" s="140"/>
      <c r="C2185" s="53"/>
      <c r="D2185" s="462"/>
      <c r="E2185" s="116"/>
      <c r="F2185" s="134"/>
      <c r="G2185" s="72"/>
      <c r="H2185" s="72"/>
      <c r="I2185" s="75"/>
    </row>
    <row r="2186" spans="1:10" ht="11.25" customHeight="1">
      <c r="A2186" s="142"/>
      <c r="B2186" s="140"/>
      <c r="C2186" s="53"/>
      <c r="D2186" s="462"/>
      <c r="E2186" s="116"/>
      <c r="F2186" s="134"/>
      <c r="G2186" s="72"/>
      <c r="H2186" s="72"/>
      <c r="I2186" s="75"/>
    </row>
    <row r="2187" spans="1:10" ht="11.25" customHeight="1">
      <c r="A2187" s="1518"/>
      <c r="B2187" s="1519"/>
      <c r="C2187" s="53"/>
      <c r="D2187" s="1520"/>
      <c r="E2187" s="1521"/>
      <c r="F2187" s="134"/>
      <c r="G2187" s="72"/>
      <c r="H2187" s="72"/>
      <c r="I2187" s="75"/>
    </row>
    <row r="2188" spans="1:10" ht="11.25" customHeight="1">
      <c r="A2188" s="669"/>
      <c r="B2188" s="140"/>
      <c r="C2188" s="53"/>
      <c r="D2188" s="462"/>
      <c r="E2188" s="116"/>
      <c r="F2188" s="134"/>
      <c r="G2188" s="72"/>
      <c r="H2188" s="71"/>
      <c r="I2188" s="73"/>
    </row>
    <row r="2189" spans="1:10" ht="11.25" customHeight="1" thickBot="1">
      <c r="A2189" s="143"/>
      <c r="B2189" s="144"/>
      <c r="C2189" s="56"/>
      <c r="D2189" s="463"/>
      <c r="E2189" s="57"/>
      <c r="F2189" s="135"/>
      <c r="G2189" s="76"/>
      <c r="H2189" s="76"/>
      <c r="I2189" s="82"/>
    </row>
    <row r="2190" spans="1:10" ht="11.25" customHeight="1" thickBot="1">
      <c r="A2190" s="62"/>
      <c r="B2190" s="137"/>
      <c r="C2190" s="138"/>
      <c r="D2190" s="464"/>
      <c r="E2190" s="139"/>
      <c r="F2190" s="77"/>
      <c r="G2190" s="78"/>
      <c r="H2190" s="78"/>
      <c r="I2190" s="79"/>
    </row>
    <row r="2191" spans="1:10" ht="11.25" customHeight="1">
      <c r="A2191" s="62"/>
      <c r="B2191" s="62"/>
      <c r="C2191" s="62"/>
      <c r="D2191" s="488"/>
      <c r="E2191" s="62"/>
      <c r="F2191" s="62"/>
      <c r="G2191" s="62"/>
      <c r="H2191" s="62"/>
      <c r="I2191" s="62"/>
    </row>
    <row r="2192" spans="1:10" ht="11.25" customHeight="1" thickBot="1"/>
    <row r="2193" spans="1:10" ht="27.75" customHeight="1" thickBot="1">
      <c r="A2193" s="338" t="s">
        <v>116</v>
      </c>
      <c r="B2193" s="339" t="s">
        <v>392</v>
      </c>
      <c r="C2193" s="104" t="s">
        <v>20</v>
      </c>
      <c r="D2193" s="457" t="s">
        <v>142</v>
      </c>
      <c r="E2193" s="98" t="s">
        <v>2</v>
      </c>
      <c r="F2193" s="346" t="s">
        <v>138</v>
      </c>
      <c r="G2193" s="347" t="s">
        <v>139</v>
      </c>
      <c r="H2193" s="347" t="s">
        <v>140</v>
      </c>
      <c r="I2193" s="348" t="s">
        <v>141</v>
      </c>
    </row>
    <row r="2194" spans="1:10" ht="11.25" customHeight="1">
      <c r="A2194" s="542"/>
      <c r="B2194" s="113"/>
      <c r="C2194" s="114"/>
      <c r="D2194" s="258"/>
      <c r="E2194" s="304"/>
      <c r="F2194" s="253"/>
      <c r="G2194" s="172"/>
      <c r="H2194" s="171"/>
      <c r="I2194" s="173"/>
    </row>
    <row r="2195" spans="1:10" ht="11.25" customHeight="1">
      <c r="A2195" s="735"/>
      <c r="B2195" s="418"/>
      <c r="C2195" s="401"/>
      <c r="D2195" s="484"/>
      <c r="E2195" s="556"/>
      <c r="F2195" s="726"/>
      <c r="G2195" s="565"/>
      <c r="H2195" s="520"/>
      <c r="I2195" s="567"/>
    </row>
    <row r="2196" spans="1:10" ht="12" customHeight="1">
      <c r="A2196" s="735"/>
      <c r="B2196" s="418"/>
      <c r="C2196" s="401"/>
      <c r="D2196" s="484"/>
      <c r="E2196" s="556"/>
      <c r="F2196" s="726"/>
      <c r="G2196" s="565"/>
      <c r="H2196" s="520"/>
      <c r="I2196" s="567"/>
    </row>
    <row r="2197" spans="1:10" ht="11.25" customHeight="1">
      <c r="A2197" s="735"/>
      <c r="B2197" s="418"/>
      <c r="C2197" s="401"/>
      <c r="D2197" s="484"/>
      <c r="E2197" s="556"/>
      <c r="F2197" s="726"/>
      <c r="G2197" s="565"/>
      <c r="H2197" s="520"/>
      <c r="I2197" s="567"/>
    </row>
    <row r="2198" spans="1:10">
      <c r="A2198" s="735"/>
      <c r="B2198" s="418"/>
      <c r="C2198" s="401"/>
      <c r="D2198" s="484"/>
      <c r="E2198" s="556"/>
      <c r="F2198" s="726"/>
      <c r="G2198" s="565"/>
      <c r="H2198" s="520"/>
      <c r="I2198" s="567"/>
    </row>
    <row r="2199" spans="1:10" ht="12.75" customHeight="1">
      <c r="A2199" s="735"/>
      <c r="B2199" s="418"/>
      <c r="C2199" s="401"/>
      <c r="D2199" s="484"/>
      <c r="E2199" s="556"/>
      <c r="F2199" s="726"/>
      <c r="G2199" s="565"/>
      <c r="H2199" s="520"/>
      <c r="I2199" s="567"/>
    </row>
    <row r="2200" spans="1:10" ht="11.25" customHeight="1">
      <c r="A2200" s="735"/>
      <c r="B2200" s="418"/>
      <c r="C2200" s="401"/>
      <c r="D2200" s="484"/>
      <c r="E2200" s="556"/>
      <c r="F2200" s="727"/>
      <c r="G2200" s="520"/>
      <c r="H2200" s="520"/>
      <c r="I2200" s="567"/>
    </row>
    <row r="2201" spans="1:10">
      <c r="A2201" s="735"/>
      <c r="B2201" s="418"/>
      <c r="C2201" s="401"/>
      <c r="D2201" s="484"/>
      <c r="E2201" s="556"/>
      <c r="F2201" s="726"/>
      <c r="G2201" s="520"/>
      <c r="H2201" s="565"/>
      <c r="I2201" s="567"/>
    </row>
    <row r="2202" spans="1:10" ht="11.25" customHeight="1" thickBot="1">
      <c r="A2202" s="544"/>
      <c r="B2202" s="736"/>
      <c r="C2202" s="723"/>
      <c r="D2202" s="724"/>
      <c r="E2202" s="733"/>
      <c r="F2202" s="242"/>
      <c r="G2202" s="728"/>
      <c r="H2202" s="728"/>
      <c r="I2202" s="730"/>
    </row>
    <row r="2203" spans="1:10" ht="11.25" customHeight="1" thickBot="1">
      <c r="B2203" s="105"/>
      <c r="C2203" s="106"/>
      <c r="D2203" s="456"/>
      <c r="E2203" s="763"/>
      <c r="F2203" s="165"/>
      <c r="G2203" s="166"/>
      <c r="H2203" s="166"/>
      <c r="I2203" s="167"/>
    </row>
    <row r="2204" spans="1:10" s="62" customFormat="1" ht="12" customHeight="1">
      <c r="A2204" s="1"/>
      <c r="B2204" s="1"/>
      <c r="C2204" s="1"/>
      <c r="D2204" s="454"/>
      <c r="E2204" s="1"/>
      <c r="F2204" s="1"/>
      <c r="G2204" s="1"/>
      <c r="H2204" s="1"/>
      <c r="I2204" s="1"/>
      <c r="J2204" s="1116"/>
    </row>
    <row r="2205" spans="1:10" s="62" customFormat="1" ht="12.75" customHeight="1">
      <c r="A2205" s="1591" t="s">
        <v>84</v>
      </c>
      <c r="B2205" s="1591"/>
      <c r="C2205" s="1591"/>
      <c r="D2205" s="1591"/>
      <c r="E2205" s="1591"/>
      <c r="F2205" s="1591"/>
      <c r="G2205" s="1591"/>
      <c r="H2205" s="1591"/>
      <c r="I2205" s="1591"/>
      <c r="J2205" s="1116"/>
    </row>
    <row r="2206" spans="1:10" s="62" customFormat="1" ht="12" thickBot="1">
      <c r="A2206" s="1"/>
      <c r="B2206" s="1"/>
      <c r="C2206" s="1"/>
      <c r="D2206" s="454"/>
      <c r="E2206" s="1"/>
      <c r="F2206" s="1"/>
      <c r="G2206" s="1"/>
      <c r="H2206" s="1"/>
      <c r="I2206" s="1"/>
      <c r="J2206" s="1116"/>
    </row>
    <row r="2207" spans="1:10" s="62" customFormat="1" ht="41.25" thickBot="1">
      <c r="A2207" s="103" t="s">
        <v>589</v>
      </c>
      <c r="B2207" s="101" t="s">
        <v>384</v>
      </c>
      <c r="C2207" s="104" t="s">
        <v>20</v>
      </c>
      <c r="D2207" s="457" t="s">
        <v>142</v>
      </c>
      <c r="E2207" s="98" t="s">
        <v>2</v>
      </c>
      <c r="F2207" s="37" t="s">
        <v>138</v>
      </c>
      <c r="G2207" s="38" t="s">
        <v>139</v>
      </c>
      <c r="H2207" s="38" t="s">
        <v>140</v>
      </c>
      <c r="I2207" s="39" t="s">
        <v>141</v>
      </c>
      <c r="J2207" s="1116"/>
    </row>
    <row r="2208" spans="1:10" s="62" customFormat="1" ht="11.25" customHeight="1">
      <c r="A2208" s="542"/>
      <c r="B2208" s="670"/>
      <c r="C2208" s="114"/>
      <c r="D2208" s="258"/>
      <c r="E2208" s="115"/>
      <c r="F2208" s="108"/>
      <c r="G2208" s="14"/>
      <c r="H2208" s="14"/>
      <c r="I2208" s="45"/>
      <c r="J2208" s="1116"/>
    </row>
    <row r="2209" spans="1:10" s="62" customFormat="1" ht="11.25" customHeight="1">
      <c r="A2209" s="574"/>
      <c r="B2209" s="418"/>
      <c r="C2209" s="401"/>
      <c r="D2209" s="484"/>
      <c r="E2209" s="416"/>
      <c r="F2209" s="109"/>
      <c r="G2209" s="19"/>
      <c r="H2209" s="19"/>
      <c r="I2209" s="22"/>
      <c r="J2209" s="1116"/>
    </row>
    <row r="2210" spans="1:10" s="62" customFormat="1" ht="11.25" customHeight="1">
      <c r="A2210" s="574"/>
      <c r="B2210" s="418"/>
      <c r="C2210" s="401"/>
      <c r="D2210" s="484"/>
      <c r="E2210" s="416"/>
      <c r="F2210" s="109"/>
      <c r="G2210" s="19"/>
      <c r="H2210" s="18"/>
      <c r="I2210" s="20"/>
      <c r="J2210" s="1116"/>
    </row>
    <row r="2211" spans="1:10" s="62" customFormat="1" ht="11.25" customHeight="1" thickBot="1">
      <c r="A2211" s="544"/>
      <c r="B2211" s="117"/>
      <c r="C2211" s="56"/>
      <c r="D2211" s="251"/>
      <c r="E2211" s="57"/>
      <c r="F2211" s="120"/>
      <c r="G2211" s="24"/>
      <c r="H2211" s="24"/>
      <c r="I2211" s="25"/>
      <c r="J2211" s="1116"/>
    </row>
    <row r="2212" spans="1:10" s="62" customFormat="1" ht="12" customHeight="1" thickBot="1">
      <c r="A2212" s="1"/>
      <c r="B2212" s="105"/>
      <c r="C2212" s="106"/>
      <c r="D2212" s="456"/>
      <c r="E2212" s="107"/>
      <c r="F2212" s="29"/>
      <c r="G2212" s="30"/>
      <c r="H2212" s="30"/>
      <c r="I2212" s="31"/>
      <c r="J2212" s="1116"/>
    </row>
    <row r="2213" spans="1:10" s="62" customFormat="1" ht="12.75" customHeight="1">
      <c r="A2213" s="1"/>
      <c r="B2213" s="1"/>
      <c r="C2213" s="1"/>
      <c r="D2213" s="454"/>
      <c r="E2213" s="1"/>
      <c r="F2213" s="1"/>
      <c r="G2213" s="1"/>
      <c r="H2213" s="1"/>
      <c r="I2213" s="1"/>
      <c r="J2213" s="1116"/>
    </row>
    <row r="2214" spans="1:10" s="62" customFormat="1" ht="11.25" customHeight="1" thickBot="1">
      <c r="D2214" s="488"/>
      <c r="J2214" s="1116"/>
    </row>
    <row r="2215" spans="1:10" s="62" customFormat="1" ht="41.25" thickBot="1">
      <c r="A2215" s="136" t="s">
        <v>590</v>
      </c>
      <c r="B2215" s="101" t="s">
        <v>394</v>
      </c>
      <c r="C2215" s="104" t="s">
        <v>20</v>
      </c>
      <c r="D2215" s="457" t="s">
        <v>142</v>
      </c>
      <c r="E2215" s="98" t="s">
        <v>2</v>
      </c>
      <c r="F2215" s="37" t="s">
        <v>138</v>
      </c>
      <c r="G2215" s="64" t="s">
        <v>139</v>
      </c>
      <c r="H2215" s="64" t="s">
        <v>140</v>
      </c>
      <c r="I2215" s="65" t="s">
        <v>141</v>
      </c>
      <c r="J2215" s="1116"/>
    </row>
    <row r="2216" spans="1:10" s="62" customFormat="1" ht="11.25" customHeight="1">
      <c r="A2216" s="141"/>
      <c r="B2216" s="48"/>
      <c r="C2216" s="114"/>
      <c r="D2216" s="461"/>
      <c r="E2216" s="978"/>
      <c r="F2216" s="133"/>
      <c r="G2216" s="68"/>
      <c r="H2216" s="68"/>
      <c r="I2216" s="80"/>
      <c r="J2216" s="1117"/>
    </row>
    <row r="2217" spans="1:10" s="62" customFormat="1" ht="11.25" customHeight="1">
      <c r="A2217" s="898"/>
      <c r="B2217" s="936"/>
      <c r="C2217" s="782"/>
      <c r="D2217" s="798"/>
      <c r="E2217" s="799"/>
      <c r="F2217" s="134"/>
      <c r="G2217" s="72"/>
      <c r="H2217" s="72"/>
      <c r="I2217" s="75"/>
      <c r="J2217" s="1116"/>
    </row>
    <row r="2218" spans="1:10" s="62" customFormat="1" ht="11.25" customHeight="1">
      <c r="A2218" s="899"/>
      <c r="B2218" s="797"/>
      <c r="C2218" s="782"/>
      <c r="D2218" s="798"/>
      <c r="E2218" s="799"/>
      <c r="F2218" s="134"/>
      <c r="G2218" s="72"/>
      <c r="H2218" s="71"/>
      <c r="I2218" s="73"/>
      <c r="J2218" s="1116"/>
    </row>
    <row r="2219" spans="1:10" s="62" customFormat="1" ht="11.25" customHeight="1" thickBot="1">
      <c r="A2219" s="143"/>
      <c r="B2219" s="144"/>
      <c r="C2219" s="56"/>
      <c r="D2219" s="463"/>
      <c r="E2219" s="57"/>
      <c r="F2219" s="135"/>
      <c r="G2219" s="76"/>
      <c r="H2219" s="76"/>
      <c r="I2219" s="82"/>
      <c r="J2219" s="1116"/>
    </row>
    <row r="2220" spans="1:10" s="62" customFormat="1" ht="12" customHeight="1" thickBot="1">
      <c r="B2220" s="137"/>
      <c r="C2220" s="138"/>
      <c r="D2220" s="464"/>
      <c r="E2220" s="139"/>
      <c r="F2220" s="77"/>
      <c r="G2220" s="78"/>
      <c r="H2220" s="78"/>
      <c r="I2220" s="79"/>
      <c r="J2220" s="1116"/>
    </row>
    <row r="2221" spans="1:10" s="62" customFormat="1" ht="12.75" customHeight="1" thickBot="1">
      <c r="D2221" s="488"/>
      <c r="J2221" s="1116"/>
    </row>
    <row r="2222" spans="1:10" s="62" customFormat="1" ht="77.25" customHeight="1" thickBot="1">
      <c r="A2222" s="136" t="s">
        <v>591</v>
      </c>
      <c r="B2222" s="700" t="s">
        <v>393</v>
      </c>
      <c r="C2222" s="122" t="s">
        <v>20</v>
      </c>
      <c r="D2222" s="472" t="s">
        <v>142</v>
      </c>
      <c r="E2222" s="123" t="s">
        <v>2</v>
      </c>
      <c r="F2222" s="63" t="s">
        <v>138</v>
      </c>
      <c r="G2222" s="64" t="s">
        <v>139</v>
      </c>
      <c r="H2222" s="64" t="s">
        <v>140</v>
      </c>
      <c r="I2222" s="65" t="s">
        <v>141</v>
      </c>
      <c r="J2222" s="1116"/>
    </row>
    <row r="2223" spans="1:10" s="62" customFormat="1" ht="45.75" customHeight="1">
      <c r="A2223" s="141"/>
      <c r="B2223" s="920"/>
      <c r="C2223" s="114"/>
      <c r="D2223" s="461"/>
      <c r="E2223" s="937"/>
      <c r="F2223" s="133"/>
      <c r="G2223" s="68"/>
      <c r="H2223" s="68"/>
      <c r="I2223" s="80"/>
      <c r="J2223" s="1116"/>
    </row>
    <row r="2224" spans="1:10" s="62" customFormat="1" ht="11.25" customHeight="1">
      <c r="A2224" s="672"/>
      <c r="B2224" s="671"/>
      <c r="C2224" s="401"/>
      <c r="D2224" s="490"/>
      <c r="E2224" s="416"/>
      <c r="F2224" s="134"/>
      <c r="G2224" s="72"/>
      <c r="H2224" s="71"/>
      <c r="I2224" s="73"/>
      <c r="J2224" s="1116"/>
    </row>
    <row r="2225" spans="1:10" s="62" customFormat="1" ht="11.25" customHeight="1" thickBot="1">
      <c r="A2225" s="143"/>
      <c r="B2225" s="144"/>
      <c r="C2225" s="56"/>
      <c r="D2225" s="463"/>
      <c r="E2225" s="118"/>
      <c r="F2225" s="135"/>
      <c r="G2225" s="76"/>
      <c r="H2225" s="76"/>
      <c r="I2225" s="82"/>
      <c r="J2225" s="1116"/>
    </row>
    <row r="2226" spans="1:10" s="62" customFormat="1" ht="11.25" customHeight="1" thickBot="1">
      <c r="B2226" s="137"/>
      <c r="C2226" s="138"/>
      <c r="D2226" s="464"/>
      <c r="E2226" s="139"/>
      <c r="F2226" s="77"/>
      <c r="G2226" s="78"/>
      <c r="H2226" s="78"/>
      <c r="I2226" s="79"/>
      <c r="J2226" s="1116"/>
    </row>
    <row r="2227" spans="1:10" s="62" customFormat="1" ht="11.25" customHeight="1" thickBot="1">
      <c r="D2227" s="488"/>
      <c r="J2227" s="1116"/>
    </row>
    <row r="2228" spans="1:10" s="62" customFormat="1" ht="54.75" thickBot="1">
      <c r="A2228" s="136" t="s">
        <v>592</v>
      </c>
      <c r="B2228" s="101" t="s">
        <v>798</v>
      </c>
      <c r="C2228" s="104" t="s">
        <v>20</v>
      </c>
      <c r="D2228" s="457" t="s">
        <v>142</v>
      </c>
      <c r="E2228" s="98" t="s">
        <v>2</v>
      </c>
      <c r="F2228" s="346" t="s">
        <v>138</v>
      </c>
      <c r="G2228" s="354" t="s">
        <v>139</v>
      </c>
      <c r="H2228" s="354" t="s">
        <v>140</v>
      </c>
      <c r="I2228" s="355" t="s">
        <v>141</v>
      </c>
      <c r="J2228" s="1116"/>
    </row>
    <row r="2229" spans="1:10" s="62" customFormat="1" ht="11.25" customHeight="1">
      <c r="A2229" s="141"/>
      <c r="B2229" s="48"/>
      <c r="C2229" s="114"/>
      <c r="D2229" s="461"/>
      <c r="E2229" s="978"/>
      <c r="F2229" s="133"/>
      <c r="G2229" s="68"/>
      <c r="H2229" s="68"/>
      <c r="I2229" s="80"/>
      <c r="J2229" s="1116"/>
    </row>
    <row r="2230" spans="1:10" s="62" customFormat="1" ht="11.25" customHeight="1">
      <c r="A2230" s="898"/>
      <c r="B2230" s="49"/>
      <c r="C2230" s="782"/>
      <c r="D2230" s="924"/>
      <c r="E2230" s="799"/>
      <c r="F2230" s="134"/>
      <c r="G2230" s="72"/>
      <c r="H2230" s="72"/>
      <c r="I2230" s="75"/>
      <c r="J2230" s="1116"/>
    </row>
    <row r="2231" spans="1:10" s="62" customFormat="1" ht="11.25" customHeight="1">
      <c r="A2231" s="899"/>
      <c r="B2231" s="797"/>
      <c r="C2231" s="782"/>
      <c r="D2231" s="798"/>
      <c r="E2231" s="799"/>
      <c r="F2231" s="134"/>
      <c r="G2231" s="72"/>
      <c r="H2231" s="71"/>
      <c r="I2231" s="73"/>
      <c r="J2231" s="1116"/>
    </row>
    <row r="2232" spans="1:10" s="62" customFormat="1" ht="11.25" customHeight="1" thickBot="1">
      <c r="A2232" s="980"/>
      <c r="B2232" s="804"/>
      <c r="C2232" s="790"/>
      <c r="D2232" s="801"/>
      <c r="E2232" s="952"/>
      <c r="F2232" s="135"/>
      <c r="G2232" s="76"/>
      <c r="H2232" s="76"/>
      <c r="I2232" s="82"/>
      <c r="J2232" s="1116"/>
    </row>
    <row r="2233" spans="1:10" s="62" customFormat="1" ht="12" customHeight="1" thickBot="1">
      <c r="B2233" s="137"/>
      <c r="C2233" s="138"/>
      <c r="D2233" s="464"/>
      <c r="E2233" s="139"/>
      <c r="F2233" s="77"/>
      <c r="G2233" s="78"/>
      <c r="H2233" s="78"/>
      <c r="I2233" s="79"/>
      <c r="J2233" s="1116"/>
    </row>
    <row r="2234" spans="1:10" s="62" customFormat="1" ht="11.25" customHeight="1" thickBot="1">
      <c r="D2234" s="488"/>
      <c r="J2234" s="1116"/>
    </row>
    <row r="2235" spans="1:10" s="62" customFormat="1" ht="49.5" customHeight="1" thickBot="1">
      <c r="A2235" s="136" t="s">
        <v>593</v>
      </c>
      <c r="B2235" s="434" t="s">
        <v>395</v>
      </c>
      <c r="C2235" s="104" t="s">
        <v>20</v>
      </c>
      <c r="D2235" s="457" t="s">
        <v>142</v>
      </c>
      <c r="E2235" s="98" t="s">
        <v>2</v>
      </c>
      <c r="F2235" s="37" t="s">
        <v>138</v>
      </c>
      <c r="G2235" s="64" t="s">
        <v>139</v>
      </c>
      <c r="H2235" s="64" t="s">
        <v>140</v>
      </c>
      <c r="I2235" s="65" t="s">
        <v>141</v>
      </c>
      <c r="J2235" s="1116"/>
    </row>
    <row r="2236" spans="1:10" s="62" customFormat="1" ht="11.25" customHeight="1">
      <c r="A2236" s="141"/>
      <c r="B2236" s="49"/>
      <c r="C2236" s="114"/>
      <c r="D2236" s="461"/>
      <c r="E2236" s="115"/>
      <c r="F2236" s="133"/>
      <c r="G2236" s="68"/>
      <c r="H2236" s="68"/>
      <c r="I2236" s="80"/>
      <c r="J2236" s="1116"/>
    </row>
    <row r="2237" spans="1:10" s="62" customFormat="1" ht="11.25" customHeight="1">
      <c r="A2237" s="142"/>
      <c r="B2237" s="938"/>
      <c r="C2237" s="53"/>
      <c r="D2237" s="923"/>
      <c r="E2237" s="979"/>
      <c r="F2237" s="134"/>
      <c r="G2237" s="72"/>
      <c r="H2237" s="72"/>
      <c r="I2237" s="75"/>
      <c r="J2237" s="1116"/>
    </row>
    <row r="2238" spans="1:10" s="62" customFormat="1" ht="11.25" customHeight="1">
      <c r="A2238" s="669"/>
      <c r="B2238" s="140"/>
      <c r="C2238" s="53"/>
      <c r="D2238" s="462"/>
      <c r="E2238" s="116"/>
      <c r="F2238" s="134"/>
      <c r="G2238" s="72"/>
      <c r="H2238" s="71"/>
      <c r="I2238" s="73"/>
      <c r="J2238" s="1116"/>
    </row>
    <row r="2239" spans="1:10" s="62" customFormat="1" ht="11.25" customHeight="1" thickBot="1">
      <c r="A2239" s="143"/>
      <c r="B2239" s="144"/>
      <c r="C2239" s="56"/>
      <c r="D2239" s="463"/>
      <c r="E2239" s="57"/>
      <c r="F2239" s="135"/>
      <c r="G2239" s="76"/>
      <c r="H2239" s="76"/>
      <c r="I2239" s="82"/>
      <c r="J2239" s="1116"/>
    </row>
    <row r="2240" spans="1:10" s="62" customFormat="1" ht="12" customHeight="1" thickBot="1">
      <c r="B2240" s="137"/>
      <c r="C2240" s="138"/>
      <c r="D2240" s="464"/>
      <c r="E2240" s="139"/>
      <c r="F2240" s="77"/>
      <c r="G2240" s="78"/>
      <c r="H2240" s="78"/>
      <c r="I2240" s="79"/>
      <c r="J2240" s="1116"/>
    </row>
    <row r="2241" spans="1:10" s="84" customFormat="1" ht="12" customHeight="1" thickBot="1">
      <c r="B2241" s="429"/>
      <c r="C2241" s="430"/>
      <c r="D2241" s="489"/>
      <c r="E2241" s="431"/>
      <c r="F2241" s="431"/>
      <c r="G2241" s="432"/>
      <c r="H2241" s="432"/>
      <c r="I2241" s="433"/>
      <c r="J2241" s="1133"/>
    </row>
    <row r="2242" spans="1:10" s="62" customFormat="1" ht="20.25" customHeight="1" thickBot="1">
      <c r="A2242" s="136" t="s">
        <v>594</v>
      </c>
      <c r="B2242" s="643" t="s">
        <v>799</v>
      </c>
      <c r="C2242" s="122" t="s">
        <v>20</v>
      </c>
      <c r="D2242" s="472" t="s">
        <v>142</v>
      </c>
      <c r="E2242" s="123" t="s">
        <v>2</v>
      </c>
      <c r="F2242" s="63" t="s">
        <v>138</v>
      </c>
      <c r="G2242" s="64" t="s">
        <v>139</v>
      </c>
      <c r="H2242" s="64" t="s">
        <v>140</v>
      </c>
      <c r="I2242" s="65" t="s">
        <v>141</v>
      </c>
      <c r="J2242" s="1116"/>
    </row>
    <row r="2243" spans="1:10" s="62" customFormat="1" ht="11.25" customHeight="1">
      <c r="A2243" s="673"/>
      <c r="B2243" s="163"/>
      <c r="C2243" s="114"/>
      <c r="D2243" s="461"/>
      <c r="E2243" s="115"/>
      <c r="F2243" s="133"/>
      <c r="G2243" s="67"/>
      <c r="H2243" s="68"/>
      <c r="I2243" s="69"/>
      <c r="J2243" s="1116"/>
    </row>
    <row r="2244" spans="1:10" s="62" customFormat="1" ht="11.25" customHeight="1">
      <c r="A2244" s="672"/>
      <c r="B2244" s="49"/>
      <c r="C2244" s="401"/>
      <c r="D2244" s="490"/>
      <c r="E2244" s="416"/>
      <c r="F2244" s="134"/>
      <c r="G2244" s="72"/>
      <c r="H2244" s="72"/>
      <c r="I2244" s="75"/>
      <c r="J2244" s="1116"/>
    </row>
    <row r="2245" spans="1:10" s="62" customFormat="1" ht="12" customHeight="1">
      <c r="A2245" s="672"/>
      <c r="B2245" s="939"/>
      <c r="C2245" s="401"/>
      <c r="D2245" s="490"/>
      <c r="E2245" s="416"/>
      <c r="F2245" s="134"/>
      <c r="G2245" s="72"/>
      <c r="H2245" s="72"/>
      <c r="I2245" s="75"/>
      <c r="J2245" s="1116"/>
    </row>
    <row r="2246" spans="1:10" s="62" customFormat="1" ht="11.25" customHeight="1">
      <c r="A2246" s="672"/>
      <c r="B2246" s="671"/>
      <c r="C2246" s="401"/>
      <c r="D2246" s="490"/>
      <c r="E2246" s="416"/>
      <c r="F2246" s="134"/>
      <c r="G2246" s="72"/>
      <c r="H2246" s="72"/>
      <c r="I2246" s="75"/>
      <c r="J2246" s="1116"/>
    </row>
    <row r="2247" spans="1:10" s="62" customFormat="1" ht="11.25" customHeight="1">
      <c r="A2247" s="672"/>
      <c r="B2247" s="671"/>
      <c r="C2247" s="401"/>
      <c r="D2247" s="490"/>
      <c r="E2247" s="416"/>
      <c r="F2247" s="134"/>
      <c r="G2247" s="71"/>
      <c r="H2247" s="72"/>
      <c r="I2247" s="73"/>
      <c r="J2247" s="1116"/>
    </row>
    <row r="2248" spans="1:10" s="62" customFormat="1" ht="11.25" customHeight="1">
      <c r="A2248" s="672"/>
      <c r="B2248" s="671"/>
      <c r="C2248" s="401"/>
      <c r="D2248" s="490"/>
      <c r="E2248" s="416"/>
      <c r="F2248" s="134"/>
      <c r="G2248" s="72"/>
      <c r="H2248" s="71"/>
      <c r="I2248" s="73"/>
      <c r="J2248" s="1116"/>
    </row>
    <row r="2249" spans="1:10" s="62" customFormat="1" ht="11.25" customHeight="1" thickBot="1">
      <c r="A2249" s="674"/>
      <c r="B2249" s="144"/>
      <c r="C2249" s="56"/>
      <c r="D2249" s="463"/>
      <c r="E2249" s="146"/>
      <c r="F2249" s="135"/>
      <c r="G2249" s="76"/>
      <c r="H2249" s="76"/>
      <c r="I2249" s="82"/>
      <c r="J2249" s="1116"/>
    </row>
    <row r="2250" spans="1:10" s="62" customFormat="1" ht="11.25" customHeight="1" thickBot="1">
      <c r="B2250" s="137"/>
      <c r="C2250" s="138"/>
      <c r="D2250" s="464"/>
      <c r="E2250" s="139"/>
      <c r="F2250" s="77"/>
      <c r="G2250" s="78"/>
      <c r="H2250" s="78"/>
      <c r="I2250" s="79"/>
      <c r="J2250" s="1116"/>
    </row>
    <row r="2251" spans="1:10" s="84" customFormat="1" ht="11.25" customHeight="1" thickBot="1">
      <c r="B2251" s="438"/>
      <c r="C2251" s="435"/>
      <c r="D2251" s="491"/>
      <c r="E2251" s="436"/>
      <c r="F2251" s="437"/>
      <c r="G2251" s="432"/>
      <c r="H2251" s="432"/>
      <c r="I2251" s="433"/>
      <c r="J2251" s="1133"/>
    </row>
    <row r="2252" spans="1:10" s="62" customFormat="1" ht="90.75" customHeight="1" thickBot="1">
      <c r="A2252" s="136" t="s">
        <v>595</v>
      </c>
      <c r="B2252" s="394" t="s">
        <v>800</v>
      </c>
      <c r="C2252" s="122" t="s">
        <v>20</v>
      </c>
      <c r="D2252" s="472" t="s">
        <v>142</v>
      </c>
      <c r="E2252" s="123" t="s">
        <v>2</v>
      </c>
      <c r="F2252" s="353" t="s">
        <v>138</v>
      </c>
      <c r="G2252" s="354" t="s">
        <v>139</v>
      </c>
      <c r="H2252" s="354" t="s">
        <v>140</v>
      </c>
      <c r="I2252" s="355" t="s">
        <v>141</v>
      </c>
      <c r="J2252" s="1116"/>
    </row>
    <row r="2253" spans="1:10" s="62" customFormat="1" ht="22.5" customHeight="1">
      <c r="A2253" s="673"/>
      <c r="B2253" s="670"/>
      <c r="C2253" s="114"/>
      <c r="D2253" s="461"/>
      <c r="E2253" s="115"/>
      <c r="F2253" s="675"/>
      <c r="G2253" s="405"/>
      <c r="H2253" s="404"/>
      <c r="I2253" s="406"/>
      <c r="J2253" s="1133"/>
    </row>
    <row r="2254" spans="1:10" s="62" customFormat="1" ht="11.25" customHeight="1">
      <c r="A2254" s="899"/>
      <c r="B2254" s="940"/>
      <c r="C2254" s="782"/>
      <c r="D2254" s="798"/>
      <c r="E2254" s="799"/>
      <c r="F2254" s="676"/>
      <c r="G2254" s="403"/>
      <c r="H2254" s="402"/>
      <c r="I2254" s="408"/>
      <c r="J2254" s="1133"/>
    </row>
    <row r="2255" spans="1:10" s="62" customFormat="1">
      <c r="A2255" s="899"/>
      <c r="B2255" s="797"/>
      <c r="C2255" s="782"/>
      <c r="D2255" s="798"/>
      <c r="E2255" s="799"/>
      <c r="F2255" s="676"/>
      <c r="G2255" s="403"/>
      <c r="H2255" s="402"/>
      <c r="I2255" s="408"/>
      <c r="J2255" s="1133"/>
    </row>
    <row r="2256" spans="1:10" s="62" customFormat="1" ht="11.25" customHeight="1">
      <c r="A2256" s="899"/>
      <c r="B2256" s="797"/>
      <c r="C2256" s="782"/>
      <c r="D2256" s="798"/>
      <c r="E2256" s="799"/>
      <c r="F2256" s="676"/>
      <c r="G2256" s="403"/>
      <c r="H2256" s="402"/>
      <c r="I2256" s="408"/>
      <c r="J2256" s="1133"/>
    </row>
    <row r="2257" spans="1:11" s="62" customFormat="1" ht="11.25" customHeight="1">
      <c r="A2257" s="899"/>
      <c r="B2257" s="49"/>
      <c r="C2257" s="782"/>
      <c r="D2257" s="798"/>
      <c r="E2257" s="799"/>
      <c r="F2257" s="676"/>
      <c r="G2257" s="403"/>
      <c r="H2257" s="402"/>
      <c r="I2257" s="409"/>
      <c r="J2257" s="1133"/>
    </row>
    <row r="2258" spans="1:11" s="62" customFormat="1" ht="11.25" customHeight="1">
      <c r="A2258" s="899"/>
      <c r="B2258" s="797"/>
      <c r="C2258" s="782"/>
      <c r="D2258" s="798"/>
      <c r="E2258" s="799"/>
      <c r="F2258" s="676"/>
      <c r="G2258" s="402"/>
      <c r="H2258" s="403"/>
      <c r="I2258" s="409"/>
      <c r="J2258" s="1133"/>
    </row>
    <row r="2259" spans="1:11" s="62" customFormat="1" ht="11.25" customHeight="1" thickBot="1">
      <c r="A2259" s="674"/>
      <c r="B2259" s="144"/>
      <c r="C2259" s="56"/>
      <c r="D2259" s="463"/>
      <c r="E2259" s="146"/>
      <c r="F2259" s="677"/>
      <c r="G2259" s="276"/>
      <c r="H2259" s="276"/>
      <c r="I2259" s="277"/>
      <c r="J2259" s="1133"/>
    </row>
    <row r="2260" spans="1:11" s="62" customFormat="1" ht="11.25" customHeight="1" thickBot="1">
      <c r="B2260" s="137"/>
      <c r="C2260" s="138"/>
      <c r="D2260" s="464"/>
      <c r="E2260" s="139"/>
      <c r="F2260" s="198"/>
      <c r="G2260" s="199"/>
      <c r="H2260" s="199"/>
      <c r="I2260" s="200"/>
      <c r="J2260" s="1133"/>
    </row>
    <row r="2261" spans="1:11" s="62" customFormat="1" ht="11.25" customHeight="1" thickBot="1">
      <c r="D2261" s="488"/>
      <c r="J2261" s="1116"/>
    </row>
    <row r="2262" spans="1:11" s="62" customFormat="1" ht="48.75" customHeight="1" thickBot="1">
      <c r="A2262" s="136" t="s">
        <v>596</v>
      </c>
      <c r="B2262" s="700" t="s">
        <v>801</v>
      </c>
      <c r="C2262" s="122" t="s">
        <v>20</v>
      </c>
      <c r="D2262" s="472" t="s">
        <v>142</v>
      </c>
      <c r="E2262" s="123" t="s">
        <v>2</v>
      </c>
      <c r="F2262" s="353" t="s">
        <v>138</v>
      </c>
      <c r="G2262" s="354" t="s">
        <v>139</v>
      </c>
      <c r="H2262" s="354" t="s">
        <v>140</v>
      </c>
      <c r="I2262" s="355" t="s">
        <v>141</v>
      </c>
      <c r="J2262" s="1116"/>
    </row>
    <row r="2263" spans="1:11" s="62" customFormat="1" ht="11.25" customHeight="1">
      <c r="A2263" s="673"/>
      <c r="B2263" s="670"/>
      <c r="C2263" s="114"/>
      <c r="D2263" s="461"/>
      <c r="E2263" s="115"/>
      <c r="F2263" s="675"/>
      <c r="G2263" s="405"/>
      <c r="H2263" s="404"/>
      <c r="I2263" s="406"/>
      <c r="J2263" s="1133"/>
    </row>
    <row r="2264" spans="1:11" s="62" customFormat="1" ht="11.25" customHeight="1">
      <c r="A2264" s="672"/>
      <c r="B2264" s="671"/>
      <c r="C2264" s="401"/>
      <c r="D2264" s="490"/>
      <c r="E2264" s="416"/>
      <c r="F2264" s="676"/>
      <c r="G2264" s="403"/>
      <c r="H2264" s="402"/>
      <c r="I2264" s="408"/>
      <c r="J2264" s="1133"/>
    </row>
    <row r="2265" spans="1:11" s="62" customFormat="1">
      <c r="A2265" s="672"/>
      <c r="B2265" s="671"/>
      <c r="C2265" s="401"/>
      <c r="D2265" s="490"/>
      <c r="E2265" s="416"/>
      <c r="F2265" s="676"/>
      <c r="G2265" s="403"/>
      <c r="H2265" s="402"/>
      <c r="I2265" s="408"/>
      <c r="J2265" s="1133"/>
    </row>
    <row r="2266" spans="1:11" s="62" customFormat="1" ht="11.25" customHeight="1">
      <c r="A2266" s="672"/>
      <c r="B2266" s="671"/>
      <c r="C2266" s="401"/>
      <c r="D2266" s="490"/>
      <c r="E2266" s="416"/>
      <c r="F2266" s="676"/>
      <c r="G2266" s="403"/>
      <c r="H2266" s="402"/>
      <c r="I2266" s="408"/>
      <c r="J2266" s="1133"/>
    </row>
    <row r="2267" spans="1:11" s="62" customFormat="1" ht="11.25" customHeight="1">
      <c r="A2267" s="764"/>
      <c r="B2267" s="49"/>
      <c r="C2267" s="401"/>
      <c r="D2267" s="490"/>
      <c r="E2267" s="416"/>
      <c r="F2267" s="676"/>
      <c r="G2267" s="403"/>
      <c r="H2267" s="402"/>
      <c r="I2267" s="409"/>
      <c r="J2267" s="1133"/>
    </row>
    <row r="2268" spans="1:11" s="62" customFormat="1" ht="11.25" customHeight="1">
      <c r="A2268" s="672"/>
      <c r="B2268" s="671"/>
      <c r="C2268" s="401"/>
      <c r="D2268" s="490"/>
      <c r="E2268" s="416"/>
      <c r="F2268" s="676"/>
      <c r="G2268" s="402"/>
      <c r="H2268" s="403"/>
      <c r="I2268" s="409"/>
      <c r="J2268" s="1133"/>
    </row>
    <row r="2269" spans="1:11" s="62" customFormat="1" ht="11.25" customHeight="1" thickBot="1">
      <c r="A2269" s="674"/>
      <c r="B2269" s="144"/>
      <c r="C2269" s="56"/>
      <c r="D2269" s="463"/>
      <c r="E2269" s="146"/>
      <c r="F2269" s="677"/>
      <c r="G2269" s="276"/>
      <c r="H2269" s="276"/>
      <c r="I2269" s="277"/>
      <c r="J2269" s="1133"/>
    </row>
    <row r="2270" spans="1:11" s="62" customFormat="1" ht="11.25" customHeight="1" thickBot="1">
      <c r="B2270" s="137"/>
      <c r="C2270" s="138"/>
      <c r="D2270" s="464"/>
      <c r="E2270" s="139"/>
      <c r="F2270" s="198"/>
      <c r="G2270" s="199"/>
      <c r="H2270" s="199"/>
      <c r="I2270" s="200"/>
      <c r="J2270" s="1133"/>
    </row>
    <row r="2271" spans="1:11" s="84" customFormat="1" ht="11.25" customHeight="1" thickBot="1">
      <c r="B2271" s="429"/>
      <c r="C2271" s="435"/>
      <c r="D2271" s="491"/>
      <c r="E2271" s="436"/>
      <c r="F2271" s="997"/>
      <c r="G2271" s="436"/>
      <c r="H2271" s="436"/>
      <c r="I2271" s="998"/>
      <c r="J2271" s="1133"/>
    </row>
    <row r="2272" spans="1:11" s="62" customFormat="1" ht="72" customHeight="1" thickBot="1">
      <c r="A2272" s="136" t="s">
        <v>713</v>
      </c>
      <c r="B2272" s="643" t="s">
        <v>430</v>
      </c>
      <c r="C2272" s="122" t="s">
        <v>20</v>
      </c>
      <c r="D2272" s="472" t="s">
        <v>142</v>
      </c>
      <c r="E2272" s="123" t="s">
        <v>2</v>
      </c>
      <c r="F2272" s="353" t="s">
        <v>138</v>
      </c>
      <c r="G2272" s="354" t="s">
        <v>139</v>
      </c>
      <c r="H2272" s="354" t="s">
        <v>140</v>
      </c>
      <c r="I2272" s="355" t="s">
        <v>141</v>
      </c>
      <c r="J2272" s="1116"/>
      <c r="K2272" s="160"/>
    </row>
    <row r="2273" spans="1:11" s="62" customFormat="1" ht="11.25" customHeight="1">
      <c r="A2273" s="639"/>
      <c r="B2273" s="635"/>
      <c r="C2273" s="397"/>
      <c r="D2273" s="494"/>
      <c r="E2273" s="636"/>
      <c r="F2273" s="133"/>
      <c r="G2273" s="68"/>
      <c r="H2273" s="68"/>
      <c r="I2273" s="80"/>
      <c r="J2273" s="1116"/>
      <c r="K2273" s="160"/>
    </row>
    <row r="2274" spans="1:11" s="62" customFormat="1" ht="11.25" customHeight="1">
      <c r="A2274" s="640"/>
      <c r="B2274" s="637"/>
      <c r="C2274" s="96"/>
      <c r="D2274" s="495"/>
      <c r="E2274" s="97"/>
      <c r="F2274" s="134"/>
      <c r="G2274" s="72"/>
      <c r="H2274" s="71"/>
      <c r="I2274" s="73"/>
      <c r="J2274" s="1116"/>
      <c r="K2274" s="160"/>
    </row>
    <row r="2275" spans="1:11" s="62" customFormat="1" ht="12" customHeight="1" thickBot="1">
      <c r="A2275" s="641"/>
      <c r="B2275" s="638"/>
      <c r="C2275" s="398"/>
      <c r="D2275" s="496"/>
      <c r="E2275" s="400"/>
      <c r="F2275" s="135"/>
      <c r="G2275" s="76"/>
      <c r="H2275" s="76"/>
      <c r="I2275" s="82"/>
      <c r="J2275" s="1117"/>
      <c r="K2275" s="160"/>
    </row>
    <row r="2276" spans="1:11" s="62" customFormat="1" ht="12.75" customHeight="1" thickBot="1">
      <c r="B2276" s="137"/>
      <c r="C2276" s="138"/>
      <c r="D2276" s="464"/>
      <c r="E2276" s="139"/>
      <c r="F2276" s="198"/>
      <c r="G2276" s="199"/>
      <c r="H2276" s="199"/>
      <c r="I2276" s="200"/>
      <c r="J2276" s="1117"/>
      <c r="K2276" s="160"/>
    </row>
    <row r="2277" spans="1:11" s="62" customFormat="1" ht="11.25" customHeight="1">
      <c r="D2277" s="488"/>
      <c r="J2277" s="1117"/>
      <c r="K2277" s="160"/>
    </row>
    <row r="2278" spans="1:11" s="62" customFormat="1" ht="11.25" customHeight="1" thickBot="1">
      <c r="D2278" s="488"/>
      <c r="J2278" s="1117"/>
      <c r="K2278" s="160"/>
    </row>
    <row r="2279" spans="1:11" s="62" customFormat="1" ht="64.5" customHeight="1" thickBot="1">
      <c r="A2279" s="136" t="s">
        <v>714</v>
      </c>
      <c r="B2279" s="644" t="s">
        <v>431</v>
      </c>
      <c r="C2279" s="122" t="s">
        <v>20</v>
      </c>
      <c r="D2279" s="472" t="s">
        <v>142</v>
      </c>
      <c r="E2279" s="123" t="s">
        <v>2</v>
      </c>
      <c r="F2279" s="353" t="s">
        <v>138</v>
      </c>
      <c r="G2279" s="354" t="s">
        <v>139</v>
      </c>
      <c r="H2279" s="354" t="s">
        <v>140</v>
      </c>
      <c r="I2279" s="355" t="s">
        <v>141</v>
      </c>
      <c r="J2279" s="1117"/>
      <c r="K2279" s="160"/>
    </row>
    <row r="2280" spans="1:11" s="62" customFormat="1" ht="11.25" customHeight="1">
      <c r="A2280" s="639"/>
      <c r="B2280" s="396"/>
      <c r="C2280" s="397"/>
      <c r="D2280" s="497"/>
      <c r="E2280" s="636"/>
      <c r="F2280" s="66"/>
      <c r="G2280" s="68"/>
      <c r="H2280" s="68"/>
      <c r="I2280" s="80"/>
      <c r="J2280" s="1116"/>
      <c r="K2280" s="160"/>
    </row>
    <row r="2281" spans="1:11" s="62" customFormat="1" ht="11.25" customHeight="1">
      <c r="A2281" s="640"/>
      <c r="B2281" s="637"/>
      <c r="C2281" s="96"/>
      <c r="D2281" s="498"/>
      <c r="E2281" s="97"/>
      <c r="F2281" s="70"/>
      <c r="G2281" s="72"/>
      <c r="H2281" s="71"/>
      <c r="I2281" s="73"/>
      <c r="J2281" s="1116"/>
      <c r="K2281" s="160"/>
    </row>
    <row r="2282" spans="1:11" s="62" customFormat="1" ht="12" customHeight="1" thickBot="1">
      <c r="A2282" s="641"/>
      <c r="B2282" s="638"/>
      <c r="C2282" s="398"/>
      <c r="D2282" s="496"/>
      <c r="E2282" s="399"/>
      <c r="F2282" s="81"/>
      <c r="G2282" s="76"/>
      <c r="H2282" s="76"/>
      <c r="I2282" s="82"/>
      <c r="J2282" s="1116"/>
      <c r="K2282" s="160"/>
    </row>
    <row r="2283" spans="1:11" s="62" customFormat="1" ht="12.75" customHeight="1" thickBot="1">
      <c r="B2283" s="137"/>
      <c r="C2283" s="138"/>
      <c r="D2283" s="464"/>
      <c r="E2283" s="139"/>
      <c r="F2283" s="198"/>
      <c r="G2283" s="199"/>
      <c r="H2283" s="199"/>
      <c r="I2283" s="200"/>
      <c r="J2283" s="1116"/>
      <c r="K2283" s="160"/>
    </row>
    <row r="2284" spans="1:11" s="62" customFormat="1" ht="11.25" customHeight="1" thickBot="1">
      <c r="D2284" s="488"/>
      <c r="J2284" s="1117"/>
      <c r="K2284" s="160"/>
    </row>
    <row r="2285" spans="1:11" s="62" customFormat="1" ht="41.25" thickBot="1">
      <c r="A2285" s="136" t="s">
        <v>597</v>
      </c>
      <c r="B2285" s="145" t="s">
        <v>802</v>
      </c>
      <c r="C2285" s="122" t="s">
        <v>20</v>
      </c>
      <c r="D2285" s="472" t="s">
        <v>142</v>
      </c>
      <c r="E2285" s="123" t="s">
        <v>2</v>
      </c>
      <c r="F2285" s="63" t="s">
        <v>138</v>
      </c>
      <c r="G2285" s="64" t="s">
        <v>139</v>
      </c>
      <c r="H2285" s="64" t="s">
        <v>140</v>
      </c>
      <c r="I2285" s="65" t="s">
        <v>141</v>
      </c>
      <c r="J2285" s="1116"/>
    </row>
    <row r="2286" spans="1:11" s="62" customFormat="1">
      <c r="A2286" s="673"/>
      <c r="B2286" s="48"/>
      <c r="C2286" s="114"/>
      <c r="D2286" s="461"/>
      <c r="E2286" s="115"/>
      <c r="F2286" s="133"/>
      <c r="G2286" s="71"/>
      <c r="H2286" s="68"/>
      <c r="I2286" s="80"/>
      <c r="J2286" s="1116"/>
    </row>
    <row r="2287" spans="1:11" s="62" customFormat="1" ht="11.25" customHeight="1">
      <c r="A2287" s="899"/>
      <c r="B2287" s="49"/>
      <c r="C2287" s="782"/>
      <c r="D2287" s="798"/>
      <c r="E2287" s="799"/>
      <c r="F2287" s="134"/>
      <c r="G2287" s="71"/>
      <c r="H2287" s="72"/>
      <c r="I2287" s="73"/>
      <c r="J2287" s="1116"/>
    </row>
    <row r="2288" spans="1:11" s="62" customFormat="1" ht="11.25" customHeight="1">
      <c r="A2288" s="899"/>
      <c r="B2288" s="797"/>
      <c r="C2288" s="782"/>
      <c r="D2288" s="798"/>
      <c r="E2288" s="799"/>
      <c r="F2288" s="134"/>
      <c r="G2288" s="72"/>
      <c r="H2288" s="71"/>
      <c r="I2288" s="73"/>
      <c r="J2288" s="1116"/>
    </row>
    <row r="2289" spans="1:10" s="62" customFormat="1" ht="11.25" customHeight="1" thickBot="1">
      <c r="A2289" s="981"/>
      <c r="B2289" s="804"/>
      <c r="C2289" s="992"/>
      <c r="D2289" s="801"/>
      <c r="E2289" s="982"/>
      <c r="F2289" s="135"/>
      <c r="G2289" s="76"/>
      <c r="H2289" s="76"/>
      <c r="I2289" s="82"/>
      <c r="J2289" s="1116"/>
    </row>
    <row r="2290" spans="1:10" s="62" customFormat="1" ht="11.25" customHeight="1" thickBot="1">
      <c r="B2290" s="137"/>
      <c r="C2290" s="138"/>
      <c r="D2290" s="464"/>
      <c r="E2290" s="139"/>
      <c r="F2290" s="77"/>
      <c r="G2290" s="78"/>
      <c r="H2290" s="78"/>
      <c r="I2290" s="79"/>
      <c r="J2290" s="1134"/>
    </row>
    <row r="2291" spans="1:10" s="84" customFormat="1" ht="11.25" customHeight="1" thickBot="1">
      <c r="B2291" s="438"/>
      <c r="C2291" s="435"/>
      <c r="D2291" s="491"/>
      <c r="E2291" s="436"/>
      <c r="F2291" s="437"/>
      <c r="G2291" s="432"/>
      <c r="H2291" s="432"/>
      <c r="I2291" s="433"/>
      <c r="J2291" s="1133"/>
    </row>
    <row r="2292" spans="1:10" s="62" customFormat="1" ht="27" customHeight="1" thickBot="1">
      <c r="A2292" s="136" t="s">
        <v>598</v>
      </c>
      <c r="B2292" s="145" t="s">
        <v>385</v>
      </c>
      <c r="C2292" s="122" t="s">
        <v>20</v>
      </c>
      <c r="D2292" s="472" t="s">
        <v>142</v>
      </c>
      <c r="E2292" s="123" t="s">
        <v>2</v>
      </c>
      <c r="F2292" s="63" t="s">
        <v>138</v>
      </c>
      <c r="G2292" s="64" t="s">
        <v>139</v>
      </c>
      <c r="H2292" s="64" t="s">
        <v>140</v>
      </c>
      <c r="I2292" s="65" t="s">
        <v>141</v>
      </c>
      <c r="J2292" s="1116"/>
    </row>
    <row r="2293" spans="1:10" s="62" customFormat="1" ht="11.25" customHeight="1">
      <c r="A2293" s="678"/>
      <c r="B2293" s="307"/>
      <c r="C2293" s="114"/>
      <c r="D2293" s="461"/>
      <c r="E2293" s="115"/>
      <c r="F2293" s="133"/>
      <c r="G2293" s="71"/>
      <c r="H2293" s="68"/>
      <c r="I2293" s="80"/>
      <c r="J2293" s="1116"/>
    </row>
    <row r="2294" spans="1:10" s="62" customFormat="1" ht="11.25" customHeight="1">
      <c r="A2294" s="679"/>
      <c r="B2294" s="415"/>
      <c r="C2294" s="401"/>
      <c r="D2294" s="490"/>
      <c r="E2294" s="416"/>
      <c r="F2294" s="410"/>
      <c r="G2294" s="71"/>
      <c r="H2294" s="411"/>
      <c r="I2294" s="412"/>
      <c r="J2294" s="1116"/>
    </row>
    <row r="2295" spans="1:10" s="62" customFormat="1" ht="11.25" customHeight="1">
      <c r="A2295" s="680"/>
      <c r="B2295" s="407"/>
      <c r="C2295" s="401"/>
      <c r="D2295" s="490"/>
      <c r="E2295" s="416"/>
      <c r="F2295" s="134"/>
      <c r="G2295" s="71"/>
      <c r="H2295" s="72"/>
      <c r="I2295" s="73"/>
      <c r="J2295" s="1116"/>
    </row>
    <row r="2296" spans="1:10" s="62" customFormat="1" ht="11.25" customHeight="1">
      <c r="A2296" s="680"/>
      <c r="B2296" s="407"/>
      <c r="C2296" s="401"/>
      <c r="D2296" s="490"/>
      <c r="E2296" s="416"/>
      <c r="F2296" s="134"/>
      <c r="G2296" s="71"/>
      <c r="H2296" s="72"/>
      <c r="I2296" s="73"/>
      <c r="J2296" s="1116"/>
    </row>
    <row r="2297" spans="1:10" s="62" customFormat="1" ht="11.25" customHeight="1">
      <c r="A2297" s="680"/>
      <c r="B2297" s="407"/>
      <c r="C2297" s="401"/>
      <c r="D2297" s="490"/>
      <c r="E2297" s="416"/>
      <c r="F2297" s="134"/>
      <c r="G2297" s="71"/>
      <c r="H2297" s="72"/>
      <c r="I2297" s="75"/>
      <c r="J2297" s="1116"/>
    </row>
    <row r="2298" spans="1:10" s="62" customFormat="1" ht="11.25" customHeight="1">
      <c r="A2298" s="680"/>
      <c r="B2298" s="407"/>
      <c r="C2298" s="401"/>
      <c r="D2298" s="490"/>
      <c r="E2298" s="416"/>
      <c r="F2298" s="134"/>
      <c r="G2298" s="72"/>
      <c r="H2298" s="71"/>
      <c r="I2298" s="73"/>
      <c r="J2298" s="1116"/>
    </row>
    <row r="2299" spans="1:10" s="62" customFormat="1" ht="11.25" customHeight="1" thickBot="1">
      <c r="A2299" s="680"/>
      <c r="B2299" s="149"/>
      <c r="C2299" s="56"/>
      <c r="D2299" s="463"/>
      <c r="E2299" s="146"/>
      <c r="F2299" s="150"/>
      <c r="G2299" s="72"/>
      <c r="H2299" s="72"/>
      <c r="I2299" s="73"/>
      <c r="J2299" s="1116"/>
    </row>
    <row r="2300" spans="1:10" s="62" customFormat="1" ht="11.25" customHeight="1" thickBot="1">
      <c r="B2300" s="137"/>
      <c r="C2300" s="138"/>
      <c r="D2300" s="464"/>
      <c r="E2300" s="139"/>
      <c r="F2300" s="77"/>
      <c r="G2300" s="78"/>
      <c r="H2300" s="78"/>
      <c r="I2300" s="79"/>
      <c r="J2300" s="1116"/>
    </row>
    <row r="2301" spans="1:10" s="62" customFormat="1" ht="11.25" customHeight="1" thickBot="1">
      <c r="B2301" s="701"/>
      <c r="C2301" s="435"/>
      <c r="D2301" s="491"/>
      <c r="E2301" s="436"/>
      <c r="F2301" s="437"/>
      <c r="G2301" s="432"/>
      <c r="H2301" s="432"/>
      <c r="I2301" s="433"/>
      <c r="J2301" s="1133"/>
    </row>
    <row r="2302" spans="1:10" s="62" customFormat="1" ht="30" customHeight="1" thickBot="1">
      <c r="A2302" s="136" t="s">
        <v>599</v>
      </c>
      <c r="B2302" s="145" t="s">
        <v>396</v>
      </c>
      <c r="C2302" s="122" t="s">
        <v>20</v>
      </c>
      <c r="D2302" s="472" t="s">
        <v>142</v>
      </c>
      <c r="E2302" s="123" t="s">
        <v>2</v>
      </c>
      <c r="F2302" s="63" t="s">
        <v>138</v>
      </c>
      <c r="G2302" s="64" t="s">
        <v>139</v>
      </c>
      <c r="H2302" s="64" t="s">
        <v>140</v>
      </c>
      <c r="I2302" s="65" t="s">
        <v>141</v>
      </c>
      <c r="J2302" s="1116"/>
    </row>
    <row r="2303" spans="1:10" s="62" customFormat="1" ht="11.25" customHeight="1">
      <c r="A2303" s="678"/>
      <c r="B2303" s="132"/>
      <c r="C2303" s="114"/>
      <c r="D2303" s="461"/>
      <c r="E2303" s="115"/>
      <c r="F2303" s="133"/>
      <c r="G2303" s="68"/>
      <c r="H2303" s="68"/>
      <c r="I2303" s="80"/>
      <c r="J2303" s="1116"/>
    </row>
    <row r="2304" spans="1:10" s="62" customFormat="1" ht="11.25" customHeight="1">
      <c r="A2304" s="800"/>
      <c r="B2304" s="802"/>
      <c r="C2304" s="782"/>
      <c r="D2304" s="798"/>
      <c r="E2304" s="799"/>
      <c r="F2304" s="134"/>
      <c r="G2304" s="72"/>
      <c r="H2304" s="72"/>
      <c r="I2304" s="75"/>
      <c r="J2304" s="1116"/>
    </row>
    <row r="2305" spans="1:10" s="62" customFormat="1" ht="11.25" customHeight="1">
      <c r="A2305" s="800"/>
      <c r="B2305" s="49"/>
      <c r="C2305" s="782"/>
      <c r="D2305" s="798"/>
      <c r="E2305" s="799"/>
      <c r="F2305" s="134"/>
      <c r="G2305" s="805"/>
      <c r="H2305" s="72"/>
      <c r="I2305" s="75"/>
      <c r="J2305" s="1116"/>
    </row>
    <row r="2306" spans="1:10" s="62" customFormat="1" ht="11.25" customHeight="1">
      <c r="A2306" s="800"/>
      <c r="B2306" s="797"/>
      <c r="C2306" s="782"/>
      <c r="D2306" s="798"/>
      <c r="E2306" s="799"/>
      <c r="F2306" s="134"/>
      <c r="G2306" s="72"/>
      <c r="H2306" s="72"/>
      <c r="I2306" s="75"/>
      <c r="J2306" s="1116"/>
    </row>
    <row r="2307" spans="1:10" s="62" customFormat="1" ht="11.25" customHeight="1">
      <c r="A2307" s="800"/>
      <c r="B2307" s="797"/>
      <c r="C2307" s="782"/>
      <c r="D2307" s="798"/>
      <c r="E2307" s="799"/>
      <c r="F2307" s="134"/>
      <c r="G2307" s="72"/>
      <c r="H2307" s="71"/>
      <c r="I2307" s="73"/>
      <c r="J2307" s="1116"/>
    </row>
    <row r="2308" spans="1:10" s="62" customFormat="1" ht="11.25" customHeight="1" thickBot="1">
      <c r="A2308" s="803"/>
      <c r="B2308" s="804"/>
      <c r="C2308" s="790"/>
      <c r="D2308" s="801"/>
      <c r="E2308" s="146"/>
      <c r="F2308" s="150"/>
      <c r="G2308" s="72"/>
      <c r="H2308" s="72"/>
      <c r="I2308" s="73"/>
      <c r="J2308" s="1116"/>
    </row>
    <row r="2309" spans="1:10" s="62" customFormat="1" ht="12" customHeight="1" thickBot="1">
      <c r="B2309" s="137"/>
      <c r="C2309" s="138"/>
      <c r="D2309" s="464"/>
      <c r="E2309" s="139"/>
      <c r="F2309" s="77"/>
      <c r="G2309" s="78"/>
      <c r="H2309" s="78"/>
      <c r="I2309" s="79"/>
      <c r="J2309" s="1116"/>
    </row>
    <row r="2310" spans="1:10" s="62" customFormat="1" ht="12" customHeight="1" thickBot="1">
      <c r="B2310" s="438"/>
      <c r="C2310" s="435"/>
      <c r="D2310" s="491"/>
      <c r="E2310" s="436"/>
      <c r="F2310" s="437"/>
      <c r="G2310" s="432"/>
      <c r="H2310" s="432"/>
      <c r="I2310" s="433"/>
      <c r="J2310" s="1116"/>
    </row>
    <row r="2311" spans="1:10" s="62" customFormat="1" ht="29.25" customHeight="1" thickBot="1">
      <c r="A2311" s="136" t="s">
        <v>600</v>
      </c>
      <c r="B2311" s="983" t="s">
        <v>826</v>
      </c>
      <c r="C2311" s="122" t="s">
        <v>20</v>
      </c>
      <c r="D2311" s="472" t="s">
        <v>142</v>
      </c>
      <c r="E2311" s="123" t="s">
        <v>2</v>
      </c>
      <c r="F2311" s="63" t="s">
        <v>138</v>
      </c>
      <c r="G2311" s="64" t="s">
        <v>139</v>
      </c>
      <c r="H2311" s="64" t="s">
        <v>140</v>
      </c>
      <c r="I2311" s="65" t="s">
        <v>141</v>
      </c>
      <c r="J2311" s="1116"/>
    </row>
    <row r="2312" spans="1:10" s="62" customFormat="1" ht="11.25" customHeight="1">
      <c r="A2312" s="673"/>
      <c r="B2312" s="48"/>
      <c r="C2312" s="114"/>
      <c r="D2312" s="461"/>
      <c r="E2312" s="115"/>
      <c r="F2312" s="133"/>
      <c r="G2312" s="68"/>
      <c r="H2312" s="68"/>
      <c r="I2312" s="80"/>
      <c r="J2312" s="1116"/>
    </row>
    <row r="2313" spans="1:10" s="62" customFormat="1" ht="11.25" customHeight="1">
      <c r="A2313" s="899"/>
      <c r="B2313" s="49"/>
      <c r="C2313" s="782"/>
      <c r="D2313" s="798"/>
      <c r="E2313" s="799"/>
      <c r="F2313" s="134"/>
      <c r="G2313" s="72"/>
      <c r="H2313" s="72"/>
      <c r="I2313" s="75"/>
      <c r="J2313" s="1116"/>
    </row>
    <row r="2314" spans="1:10" s="62" customFormat="1" ht="11.25" customHeight="1">
      <c r="A2314" s="899"/>
      <c r="B2314" s="705"/>
      <c r="C2314" s="782"/>
      <c r="D2314" s="798"/>
      <c r="E2314" s="799"/>
      <c r="F2314" s="134"/>
      <c r="G2314" s="72"/>
      <c r="H2314" s="72"/>
      <c r="I2314" s="75"/>
      <c r="J2314" s="1116"/>
    </row>
    <row r="2315" spans="1:10" s="62" customFormat="1" ht="11.25" customHeight="1">
      <c r="A2315" s="899"/>
      <c r="B2315" s="797"/>
      <c r="C2315" s="782"/>
      <c r="D2315" s="798"/>
      <c r="E2315" s="799"/>
      <c r="F2315" s="134"/>
      <c r="G2315" s="72"/>
      <c r="H2315" s="71"/>
      <c r="I2315" s="73"/>
      <c r="J2315" s="1116"/>
    </row>
    <row r="2316" spans="1:10" s="62" customFormat="1" ht="11.25" customHeight="1" thickBot="1">
      <c r="A2316" s="1086"/>
      <c r="B2316" s="804"/>
      <c r="C2316" s="790"/>
      <c r="D2316" s="801"/>
      <c r="E2316" s="982"/>
      <c r="F2316" s="135"/>
      <c r="G2316" s="76"/>
      <c r="H2316" s="76"/>
      <c r="I2316" s="82"/>
      <c r="J2316" s="1116"/>
    </row>
    <row r="2317" spans="1:10" s="62" customFormat="1" ht="11.25" customHeight="1" thickBot="1">
      <c r="B2317" s="137"/>
      <c r="C2317" s="138"/>
      <c r="D2317" s="464"/>
      <c r="E2317" s="139"/>
      <c r="F2317" s="77"/>
      <c r="G2317" s="78"/>
      <c r="H2317" s="78"/>
      <c r="I2317" s="79"/>
      <c r="J2317" s="1116"/>
    </row>
    <row r="2318" spans="1:10" s="62" customFormat="1" ht="11.25" customHeight="1" thickBot="1">
      <c r="B2318" s="701"/>
      <c r="C2318" s="435"/>
      <c r="D2318" s="491"/>
      <c r="E2318" s="436"/>
      <c r="F2318" s="437"/>
      <c r="G2318" s="432"/>
      <c r="H2318" s="432"/>
      <c r="I2318" s="433"/>
      <c r="J2318" s="1116"/>
    </row>
    <row r="2319" spans="1:10" s="62" customFormat="1" ht="50.25" customHeight="1" thickBot="1">
      <c r="A2319" s="136" t="s">
        <v>601</v>
      </c>
      <c r="B2319" s="894" t="s">
        <v>438</v>
      </c>
      <c r="C2319" s="122" t="s">
        <v>20</v>
      </c>
      <c r="D2319" s="472" t="s">
        <v>142</v>
      </c>
      <c r="E2319" s="123" t="s">
        <v>2</v>
      </c>
      <c r="F2319" s="353" t="s">
        <v>138</v>
      </c>
      <c r="G2319" s="354" t="s">
        <v>139</v>
      </c>
      <c r="H2319" s="354" t="s">
        <v>140</v>
      </c>
      <c r="I2319" s="355" t="s">
        <v>141</v>
      </c>
      <c r="J2319" s="1117"/>
    </row>
    <row r="2320" spans="1:10" s="62" customFormat="1" ht="39" customHeight="1">
      <c r="A2320" s="673"/>
      <c r="B2320" s="48"/>
      <c r="C2320" s="114"/>
      <c r="D2320" s="461"/>
      <c r="E2320" s="115"/>
      <c r="F2320" s="984"/>
      <c r="G2320" s="405"/>
      <c r="H2320" s="404"/>
      <c r="I2320" s="985"/>
      <c r="J2320" s="1116"/>
    </row>
    <row r="2321" spans="1:10" s="62" customFormat="1" ht="11.25" customHeight="1">
      <c r="A2321" s="899"/>
      <c r="B2321" s="49"/>
      <c r="C2321" s="782"/>
      <c r="D2321" s="798"/>
      <c r="E2321" s="799"/>
      <c r="F2321" s="986"/>
      <c r="G2321" s="956"/>
      <c r="H2321" s="900"/>
      <c r="I2321" s="902"/>
      <c r="J2321" s="1133"/>
    </row>
    <row r="2322" spans="1:10" s="62" customFormat="1" ht="11.25" customHeight="1">
      <c r="A2322" s="899"/>
      <c r="B2322" s="797"/>
      <c r="C2322" s="782"/>
      <c r="D2322" s="798"/>
      <c r="E2322" s="799"/>
      <c r="F2322" s="986"/>
      <c r="G2322" s="900"/>
      <c r="H2322" s="956"/>
      <c r="I2322" s="902"/>
      <c r="J2322" s="1116"/>
    </row>
    <row r="2323" spans="1:10" s="62" customFormat="1" ht="11.25" customHeight="1" thickBot="1">
      <c r="A2323" s="1086"/>
      <c r="B2323" s="804"/>
      <c r="C2323" s="992"/>
      <c r="D2323" s="801"/>
      <c r="E2323" s="982"/>
      <c r="F2323" s="987"/>
      <c r="G2323" s="988"/>
      <c r="H2323" s="988"/>
      <c r="I2323" s="989"/>
      <c r="J2323" s="1116"/>
    </row>
    <row r="2324" spans="1:10" s="62" customFormat="1" ht="11.25" customHeight="1" thickBot="1">
      <c r="B2324" s="137"/>
      <c r="C2324" s="138"/>
      <c r="D2324" s="464"/>
      <c r="E2324" s="139"/>
      <c r="F2324" s="198"/>
      <c r="G2324" s="199"/>
      <c r="H2324" s="199"/>
      <c r="I2324" s="200"/>
      <c r="J2324" s="1116"/>
    </row>
    <row r="2325" spans="1:10" s="62" customFormat="1" ht="11.25" customHeight="1" thickBot="1">
      <c r="B2325" s="701"/>
      <c r="C2325" s="435"/>
      <c r="D2325" s="491"/>
      <c r="E2325" s="436"/>
      <c r="F2325" s="437"/>
      <c r="G2325" s="432"/>
      <c r="H2325" s="432"/>
      <c r="I2325" s="433"/>
      <c r="J2325" s="1116"/>
    </row>
    <row r="2326" spans="1:10" ht="124.5" customHeight="1" thickBot="1">
      <c r="A2326" s="103" t="s">
        <v>602</v>
      </c>
      <c r="B2326" s="681" t="s">
        <v>397</v>
      </c>
      <c r="C2326" s="104" t="s">
        <v>20</v>
      </c>
      <c r="D2326" s="457" t="s">
        <v>142</v>
      </c>
      <c r="E2326" s="98" t="s">
        <v>2</v>
      </c>
      <c r="F2326" s="346" t="s">
        <v>138</v>
      </c>
      <c r="G2326" s="347" t="s">
        <v>139</v>
      </c>
      <c r="H2326" s="347" t="s">
        <v>140</v>
      </c>
      <c r="I2326" s="348" t="s">
        <v>141</v>
      </c>
    </row>
    <row r="2327" spans="1:10">
      <c r="A2327" s="112"/>
      <c r="B2327" s="48"/>
      <c r="C2327" s="114"/>
      <c r="D2327" s="258"/>
      <c r="E2327" s="115"/>
      <c r="F2327" s="108"/>
      <c r="G2327" s="13"/>
      <c r="H2327" s="14"/>
      <c r="I2327" s="15"/>
    </row>
    <row r="2328" spans="1:10" ht="11.25" customHeight="1">
      <c r="A2328" s="787"/>
      <c r="B2328" s="781"/>
      <c r="C2328" s="782"/>
      <c r="D2328" s="783"/>
      <c r="E2328" s="799"/>
      <c r="F2328" s="109"/>
      <c r="G2328" s="19"/>
      <c r="H2328" s="18"/>
      <c r="I2328" s="20"/>
    </row>
    <row r="2329" spans="1:10" ht="11.25" customHeight="1" thickBot="1">
      <c r="A2329" s="55"/>
      <c r="B2329" s="117"/>
      <c r="C2329" s="56"/>
      <c r="D2329" s="251"/>
      <c r="E2329" s="118"/>
      <c r="F2329" s="120"/>
      <c r="G2329" s="24"/>
      <c r="H2329" s="24"/>
      <c r="I2329" s="25"/>
    </row>
    <row r="2330" spans="1:10" ht="11.25" customHeight="1" thickBot="1">
      <c r="B2330" s="105"/>
      <c r="C2330" s="106"/>
      <c r="D2330" s="456"/>
      <c r="E2330" s="107"/>
      <c r="F2330" s="29"/>
      <c r="G2330" s="30"/>
      <c r="H2330" s="30"/>
      <c r="I2330" s="31"/>
    </row>
    <row r="2331" spans="1:10" ht="11.25" customHeight="1" thickBot="1">
      <c r="B2331" s="377"/>
      <c r="C2331" s="378"/>
      <c r="D2331" s="470"/>
      <c r="E2331" s="384"/>
      <c r="F2331" s="702"/>
      <c r="G2331" s="703"/>
      <c r="H2331" s="703"/>
      <c r="I2331" s="704"/>
    </row>
    <row r="2332" spans="1:10" ht="12" customHeight="1" thickBot="1">
      <c r="A2332" s="103" t="s">
        <v>603</v>
      </c>
      <c r="B2332" s="119" t="s">
        <v>398</v>
      </c>
      <c r="C2332" s="104" t="s">
        <v>20</v>
      </c>
      <c r="D2332" s="457" t="s">
        <v>142</v>
      </c>
      <c r="E2332" s="98" t="s">
        <v>2</v>
      </c>
      <c r="F2332" s="37" t="s">
        <v>138</v>
      </c>
      <c r="G2332" s="38" t="s">
        <v>139</v>
      </c>
      <c r="H2332" s="38" t="s">
        <v>140</v>
      </c>
      <c r="I2332" s="39" t="s">
        <v>141</v>
      </c>
    </row>
    <row r="2333" spans="1:10">
      <c r="A2333" s="112"/>
      <c r="B2333" s="113"/>
      <c r="C2333" s="114"/>
      <c r="D2333" s="258"/>
      <c r="E2333" s="115"/>
      <c r="F2333" s="108"/>
      <c r="G2333" s="13"/>
      <c r="H2333" s="14"/>
      <c r="I2333" s="15"/>
    </row>
    <row r="2334" spans="1:10" ht="11.25" customHeight="1">
      <c r="A2334" s="574"/>
      <c r="B2334" s="418"/>
      <c r="C2334" s="401"/>
      <c r="D2334" s="484"/>
      <c r="E2334" s="416"/>
      <c r="F2334" s="109"/>
      <c r="G2334" s="19"/>
      <c r="H2334" s="18"/>
      <c r="I2334" s="20"/>
    </row>
    <row r="2335" spans="1:10" ht="11.25" customHeight="1" thickBot="1">
      <c r="A2335" s="55"/>
      <c r="B2335" s="117"/>
      <c r="C2335" s="56"/>
      <c r="D2335" s="251"/>
      <c r="E2335" s="118"/>
      <c r="F2335" s="120"/>
      <c r="G2335" s="24"/>
      <c r="H2335" s="24"/>
      <c r="I2335" s="25"/>
    </row>
    <row r="2336" spans="1:10" ht="11.25" customHeight="1" thickBot="1">
      <c r="B2336" s="105"/>
      <c r="C2336" s="106"/>
      <c r="D2336" s="456"/>
      <c r="E2336" s="107"/>
      <c r="F2336" s="29"/>
      <c r="G2336" s="30"/>
      <c r="H2336" s="30"/>
      <c r="I2336" s="31"/>
    </row>
    <row r="2337" spans="1:10" ht="11.25" customHeight="1" thickBot="1">
      <c r="B2337" s="383"/>
      <c r="C2337" s="378"/>
      <c r="D2337" s="470"/>
      <c r="E2337" s="384"/>
      <c r="F2337" s="702"/>
      <c r="G2337" s="703"/>
      <c r="H2337" s="703"/>
      <c r="I2337" s="704"/>
    </row>
    <row r="2338" spans="1:10" s="62" customFormat="1" ht="39.75" customHeight="1" thickBot="1">
      <c r="A2338" s="136" t="s">
        <v>604</v>
      </c>
      <c r="B2338" s="145" t="s">
        <v>399</v>
      </c>
      <c r="C2338" s="122" t="s">
        <v>20</v>
      </c>
      <c r="D2338" s="472" t="s">
        <v>142</v>
      </c>
      <c r="E2338" s="123" t="s">
        <v>2</v>
      </c>
      <c r="F2338" s="63" t="s">
        <v>138</v>
      </c>
      <c r="G2338" s="64" t="s">
        <v>139</v>
      </c>
      <c r="H2338" s="64" t="s">
        <v>140</v>
      </c>
      <c r="I2338" s="65" t="s">
        <v>141</v>
      </c>
      <c r="J2338" s="1116"/>
    </row>
    <row r="2339" spans="1:10" s="62" customFormat="1">
      <c r="A2339" s="673"/>
      <c r="B2339" s="941"/>
      <c r="C2339" s="114"/>
      <c r="D2339" s="461"/>
      <c r="E2339" s="115"/>
      <c r="F2339" s="133"/>
      <c r="G2339" s="68"/>
      <c r="H2339" s="68"/>
      <c r="I2339" s="80"/>
      <c r="J2339" s="1116"/>
    </row>
    <row r="2340" spans="1:10" s="62" customFormat="1" ht="11.25" customHeight="1">
      <c r="A2340" s="669"/>
      <c r="B2340" s="140"/>
      <c r="C2340" s="53"/>
      <c r="D2340" s="462"/>
      <c r="E2340" s="116"/>
      <c r="F2340" s="134"/>
      <c r="G2340" s="72"/>
      <c r="H2340" s="71"/>
      <c r="I2340" s="73"/>
      <c r="J2340" s="1116"/>
    </row>
    <row r="2341" spans="1:10" s="62" customFormat="1" ht="12" customHeight="1" thickBot="1">
      <c r="A2341" s="674"/>
      <c r="B2341" s="144"/>
      <c r="C2341" s="56"/>
      <c r="D2341" s="463"/>
      <c r="E2341" s="118"/>
      <c r="F2341" s="135"/>
      <c r="G2341" s="76"/>
      <c r="H2341" s="76"/>
      <c r="I2341" s="82"/>
      <c r="J2341" s="1116"/>
    </row>
    <row r="2342" spans="1:10" s="62" customFormat="1" ht="12.75" customHeight="1" thickBot="1">
      <c r="B2342" s="137"/>
      <c r="C2342" s="138"/>
      <c r="D2342" s="464"/>
      <c r="E2342" s="139"/>
      <c r="F2342" s="77"/>
      <c r="G2342" s="78"/>
      <c r="H2342" s="78"/>
      <c r="I2342" s="79"/>
      <c r="J2342" s="1116"/>
    </row>
    <row r="2343" spans="1:10" s="62" customFormat="1" ht="11.25" customHeight="1" thickBot="1">
      <c r="D2343" s="488"/>
      <c r="J2343" s="1116"/>
    </row>
    <row r="2344" spans="1:10" s="62" customFormat="1" ht="88.5" customHeight="1" thickBot="1">
      <c r="A2344" s="136" t="s">
        <v>605</v>
      </c>
      <c r="B2344" s="145" t="s">
        <v>400</v>
      </c>
      <c r="C2344" s="122" t="s">
        <v>20</v>
      </c>
      <c r="D2344" s="472" t="s">
        <v>142</v>
      </c>
      <c r="E2344" s="123" t="s">
        <v>2</v>
      </c>
      <c r="F2344" s="63" t="s">
        <v>138</v>
      </c>
      <c r="G2344" s="64" t="s">
        <v>139</v>
      </c>
      <c r="H2344" s="64" t="s">
        <v>140</v>
      </c>
      <c r="I2344" s="65" t="s">
        <v>141</v>
      </c>
      <c r="J2344" s="1116"/>
    </row>
    <row r="2345" spans="1:10" s="62" customFormat="1">
      <c r="A2345" s="673"/>
      <c r="B2345" s="48"/>
      <c r="C2345" s="114"/>
      <c r="D2345" s="461"/>
      <c r="E2345" s="115"/>
      <c r="F2345" s="133"/>
      <c r="G2345" s="67"/>
      <c r="H2345" s="68"/>
      <c r="I2345" s="69"/>
      <c r="J2345" s="1116"/>
    </row>
    <row r="2346" spans="1:10" s="62" customFormat="1" ht="11.25" customHeight="1">
      <c r="A2346" s="899"/>
      <c r="B2346" s="797"/>
      <c r="C2346" s="782"/>
      <c r="D2346" s="798"/>
      <c r="E2346" s="799"/>
      <c r="F2346" s="134"/>
      <c r="G2346" s="72"/>
      <c r="H2346" s="71"/>
      <c r="I2346" s="73"/>
      <c r="J2346" s="1116"/>
    </row>
    <row r="2347" spans="1:10" s="62" customFormat="1" ht="12" customHeight="1" thickBot="1">
      <c r="A2347" s="674"/>
      <c r="B2347" s="144"/>
      <c r="C2347" s="56"/>
      <c r="D2347" s="463"/>
      <c r="E2347" s="118"/>
      <c r="F2347" s="135"/>
      <c r="G2347" s="76"/>
      <c r="H2347" s="76"/>
      <c r="I2347" s="82"/>
      <c r="J2347" s="1116"/>
    </row>
    <row r="2348" spans="1:10" s="62" customFormat="1" ht="12.75" customHeight="1" thickBot="1">
      <c r="B2348" s="137"/>
      <c r="C2348" s="138"/>
      <c r="D2348" s="464"/>
      <c r="E2348" s="139"/>
      <c r="F2348" s="77"/>
      <c r="G2348" s="78"/>
      <c r="H2348" s="78"/>
      <c r="I2348" s="79"/>
      <c r="J2348" s="1116"/>
    </row>
    <row r="2349" spans="1:10" s="62" customFormat="1" ht="11.25" customHeight="1" thickBot="1">
      <c r="D2349" s="488"/>
      <c r="J2349" s="1116"/>
    </row>
    <row r="2350" spans="1:10" ht="123" customHeight="1" thickBot="1">
      <c r="A2350" s="103" t="s">
        <v>606</v>
      </c>
      <c r="B2350" s="394" t="s">
        <v>401</v>
      </c>
      <c r="C2350" s="104" t="s">
        <v>20</v>
      </c>
      <c r="D2350" s="457" t="s">
        <v>142</v>
      </c>
      <c r="E2350" s="98" t="s">
        <v>2</v>
      </c>
      <c r="F2350" s="346" t="s">
        <v>138</v>
      </c>
      <c r="G2350" s="347" t="s">
        <v>139</v>
      </c>
      <c r="H2350" s="347" t="s">
        <v>140</v>
      </c>
      <c r="I2350" s="348" t="s">
        <v>141</v>
      </c>
    </row>
    <row r="2351" spans="1:10">
      <c r="A2351" s="112"/>
      <c r="B2351" s="48"/>
      <c r="C2351" s="114"/>
      <c r="D2351" s="258"/>
      <c r="E2351" s="115"/>
      <c r="F2351" s="253"/>
      <c r="G2351" s="172"/>
      <c r="H2351" s="171"/>
      <c r="I2351" s="173"/>
    </row>
    <row r="2352" spans="1:10" ht="11.25" customHeight="1">
      <c r="A2352" s="836"/>
      <c r="B2352" s="781"/>
      <c r="C2352" s="782"/>
      <c r="D2352" s="783"/>
      <c r="E2352" s="799"/>
      <c r="F2352" s="727"/>
      <c r="G2352" s="520"/>
      <c r="H2352" s="520"/>
      <c r="I2352" s="567"/>
    </row>
    <row r="2353" spans="1:10" ht="11.25" customHeight="1" thickBot="1">
      <c r="A2353" s="544"/>
      <c r="B2353" s="117"/>
      <c r="C2353" s="56"/>
      <c r="D2353" s="251"/>
      <c r="E2353" s="118"/>
      <c r="F2353" s="254"/>
      <c r="G2353" s="728"/>
      <c r="H2353" s="729"/>
      <c r="I2353" s="730"/>
    </row>
    <row r="2354" spans="1:10" ht="11.25" customHeight="1" thickBot="1">
      <c r="B2354" s="105"/>
      <c r="C2354" s="106"/>
      <c r="D2354" s="456"/>
      <c r="E2354" s="107"/>
      <c r="F2354" s="165"/>
      <c r="G2354" s="166"/>
      <c r="H2354" s="166"/>
      <c r="I2354" s="167"/>
    </row>
    <row r="2355" spans="1:10" s="62" customFormat="1" ht="11.25" customHeight="1" thickBot="1">
      <c r="D2355" s="488"/>
      <c r="J2355" s="1116"/>
    </row>
    <row r="2356" spans="1:10" ht="45" customHeight="1" thickBot="1">
      <c r="A2356" s="103" t="s">
        <v>607</v>
      </c>
      <c r="B2356" s="394" t="s">
        <v>386</v>
      </c>
      <c r="C2356" s="104" t="s">
        <v>20</v>
      </c>
      <c r="D2356" s="457" t="s">
        <v>142</v>
      </c>
      <c r="E2356" s="98" t="s">
        <v>2</v>
      </c>
      <c r="F2356" s="346" t="s">
        <v>138</v>
      </c>
      <c r="G2356" s="347" t="s">
        <v>139</v>
      </c>
      <c r="H2356" s="347" t="s">
        <v>140</v>
      </c>
      <c r="I2356" s="348" t="s">
        <v>141</v>
      </c>
    </row>
    <row r="2357" spans="1:10">
      <c r="A2357" s="112"/>
      <c r="B2357" s="132"/>
      <c r="C2357" s="114"/>
      <c r="D2357" s="258"/>
      <c r="E2357" s="304"/>
      <c r="F2357" s="253"/>
      <c r="G2357" s="172"/>
      <c r="H2357" s="171"/>
      <c r="I2357" s="173"/>
    </row>
    <row r="2358" spans="1:10" ht="11.25" customHeight="1">
      <c r="A2358" s="734"/>
      <c r="B2358" s="418"/>
      <c r="C2358" s="401"/>
      <c r="D2358" s="484"/>
      <c r="E2358" s="556"/>
      <c r="F2358" s="727"/>
      <c r="G2358" s="520"/>
      <c r="H2358" s="520"/>
      <c r="I2358" s="567"/>
    </row>
    <row r="2359" spans="1:10" ht="11.25" customHeight="1" thickBot="1">
      <c r="A2359" s="544"/>
      <c r="B2359" s="736"/>
      <c r="C2359" s="723"/>
      <c r="D2359" s="724"/>
      <c r="E2359" s="733"/>
      <c r="F2359" s="254"/>
      <c r="G2359" s="728"/>
      <c r="H2359" s="729"/>
      <c r="I2359" s="730"/>
    </row>
    <row r="2360" spans="1:10" ht="11.25" customHeight="1" thickBot="1">
      <c r="B2360" s="105"/>
      <c r="C2360" s="106"/>
      <c r="D2360" s="456"/>
      <c r="E2360" s="107"/>
      <c r="F2360" s="165"/>
      <c r="G2360" s="166"/>
      <c r="H2360" s="166"/>
      <c r="I2360" s="167"/>
    </row>
    <row r="2361" spans="1:10" ht="11.25" customHeight="1" thickBot="1"/>
    <row r="2362" spans="1:10" ht="34.5" customHeight="1" thickBot="1">
      <c r="A2362" s="103" t="s">
        <v>608</v>
      </c>
      <c r="B2362" s="394" t="s">
        <v>387</v>
      </c>
      <c r="C2362" s="104" t="s">
        <v>20</v>
      </c>
      <c r="D2362" s="457" t="s">
        <v>142</v>
      </c>
      <c r="E2362" s="98" t="s">
        <v>2</v>
      </c>
      <c r="F2362" s="346" t="s">
        <v>138</v>
      </c>
      <c r="G2362" s="347" t="s">
        <v>139</v>
      </c>
      <c r="H2362" s="347" t="s">
        <v>140</v>
      </c>
      <c r="I2362" s="348" t="s">
        <v>141</v>
      </c>
    </row>
    <row r="2363" spans="1:10">
      <c r="A2363" s="112"/>
      <c r="B2363" s="132"/>
      <c r="C2363" s="114"/>
      <c r="D2363" s="258"/>
      <c r="E2363" s="304"/>
      <c r="F2363" s="253"/>
      <c r="G2363" s="172"/>
      <c r="H2363" s="171"/>
      <c r="I2363" s="173"/>
    </row>
    <row r="2364" spans="1:10" ht="11.25" customHeight="1">
      <c r="A2364" s="734"/>
      <c r="B2364" s="418"/>
      <c r="C2364" s="401"/>
      <c r="D2364" s="484"/>
      <c r="E2364" s="556"/>
      <c r="F2364" s="727"/>
      <c r="G2364" s="520"/>
      <c r="H2364" s="520"/>
      <c r="I2364" s="567"/>
    </row>
    <row r="2365" spans="1:10" ht="11.25" customHeight="1" thickBot="1">
      <c r="A2365" s="544"/>
      <c r="B2365" s="736"/>
      <c r="C2365" s="723"/>
      <c r="D2365" s="724"/>
      <c r="E2365" s="733"/>
      <c r="F2365" s="254"/>
      <c r="G2365" s="728"/>
      <c r="H2365" s="729"/>
      <c r="I2365" s="730"/>
    </row>
    <row r="2366" spans="1:10" ht="11.25" customHeight="1" thickBot="1">
      <c r="B2366" s="105"/>
      <c r="C2366" s="106"/>
      <c r="D2366" s="456"/>
      <c r="E2366" s="107"/>
      <c r="F2366" s="165"/>
      <c r="G2366" s="166"/>
      <c r="H2366" s="166"/>
      <c r="I2366" s="167"/>
    </row>
    <row r="2367" spans="1:10" ht="11.25" customHeight="1" thickBot="1">
      <c r="B2367" s="59"/>
      <c r="C2367" s="378"/>
      <c r="D2367" s="470"/>
      <c r="E2367" s="384"/>
      <c r="F2367" s="706"/>
      <c r="G2367" s="384"/>
      <c r="H2367" s="384"/>
      <c r="I2367" s="386"/>
    </row>
    <row r="2368" spans="1:10" ht="46.5" customHeight="1" thickBot="1">
      <c r="A2368" s="103" t="s">
        <v>609</v>
      </c>
      <c r="B2368" s="996" t="s">
        <v>803</v>
      </c>
      <c r="C2368" s="104" t="s">
        <v>20</v>
      </c>
      <c r="D2368" s="457" t="s">
        <v>142</v>
      </c>
      <c r="E2368" s="98" t="s">
        <v>2</v>
      </c>
      <c r="F2368" s="346" t="s">
        <v>138</v>
      </c>
      <c r="G2368" s="347" t="s">
        <v>139</v>
      </c>
      <c r="H2368" s="347" t="s">
        <v>140</v>
      </c>
      <c r="I2368" s="348" t="s">
        <v>141</v>
      </c>
      <c r="J2368" s="1115"/>
    </row>
    <row r="2369" spans="1:10" s="62" customFormat="1" ht="12" customHeight="1">
      <c r="A2369" s="673"/>
      <c r="B2369" s="48"/>
      <c r="C2369" s="114"/>
      <c r="D2369" s="461"/>
      <c r="E2369" s="115"/>
      <c r="F2369" s="133"/>
      <c r="G2369" s="67"/>
      <c r="H2369" s="68"/>
      <c r="I2369" s="80"/>
      <c r="J2369" s="1116"/>
    </row>
    <row r="2370" spans="1:10" s="62" customFormat="1" ht="12.75" customHeight="1">
      <c r="A2370" s="899"/>
      <c r="B2370" s="49"/>
      <c r="C2370" s="782"/>
      <c r="D2370" s="798"/>
      <c r="E2370" s="799"/>
      <c r="F2370" s="134"/>
      <c r="G2370" s="71"/>
      <c r="H2370" s="72"/>
      <c r="I2370" s="75"/>
      <c r="J2370" s="1116"/>
    </row>
    <row r="2371" spans="1:10" s="62" customFormat="1" ht="11.25" customHeight="1">
      <c r="A2371" s="899"/>
      <c r="B2371" s="49"/>
      <c r="C2371" s="782"/>
      <c r="D2371" s="798"/>
      <c r="E2371" s="799"/>
      <c r="F2371" s="134"/>
      <c r="G2371" s="71"/>
      <c r="H2371" s="72"/>
      <c r="I2371" s="73"/>
      <c r="J2371" s="1116"/>
    </row>
    <row r="2372" spans="1:10" s="62" customFormat="1" ht="11.25" customHeight="1">
      <c r="A2372" s="899"/>
      <c r="B2372" s="797"/>
      <c r="C2372" s="782"/>
      <c r="D2372" s="798"/>
      <c r="E2372" s="799"/>
      <c r="F2372" s="134"/>
      <c r="G2372" s="72"/>
      <c r="H2372" s="71"/>
      <c r="I2372" s="73"/>
      <c r="J2372" s="1116"/>
    </row>
    <row r="2373" spans="1:10" s="62" customFormat="1" ht="11.25" customHeight="1" thickBot="1">
      <c r="A2373" s="981"/>
      <c r="B2373" s="804"/>
      <c r="C2373" s="992"/>
      <c r="D2373" s="801"/>
      <c r="E2373" s="982"/>
      <c r="F2373" s="999"/>
      <c r="G2373" s="1000"/>
      <c r="H2373" s="1000"/>
      <c r="I2373" s="1001"/>
      <c r="J2373" s="1116"/>
    </row>
    <row r="2374" spans="1:10" ht="11.25" customHeight="1" thickBot="1">
      <c r="B2374" s="105"/>
      <c r="C2374" s="106"/>
      <c r="D2374" s="456"/>
      <c r="E2374" s="237"/>
      <c r="F2374" s="1002"/>
      <c r="G2374" s="1003"/>
      <c r="H2374" s="1003"/>
      <c r="I2374" s="1004"/>
    </row>
    <row r="2375" spans="1:10" ht="11.25" customHeight="1" thickBot="1">
      <c r="B2375" s="59"/>
      <c r="C2375" s="60"/>
      <c r="D2375" s="459"/>
      <c r="E2375" s="58"/>
      <c r="F2375" s="58"/>
      <c r="G2375" s="58"/>
      <c r="H2375" s="58"/>
      <c r="I2375" s="58"/>
    </row>
    <row r="2376" spans="1:10" ht="34.5" thickBot="1">
      <c r="A2376" s="103" t="s">
        <v>610</v>
      </c>
      <c r="B2376" s="796" t="s">
        <v>433</v>
      </c>
      <c r="C2376" s="104" t="s">
        <v>20</v>
      </c>
      <c r="D2376" s="457" t="s">
        <v>142</v>
      </c>
      <c r="E2376" s="98" t="s">
        <v>2</v>
      </c>
      <c r="F2376" s="346" t="s">
        <v>138</v>
      </c>
      <c r="G2376" s="347" t="s">
        <v>139</v>
      </c>
      <c r="H2376" s="347" t="s">
        <v>140</v>
      </c>
      <c r="I2376" s="348" t="s">
        <v>141</v>
      </c>
      <c r="J2376" s="1115"/>
    </row>
    <row r="2377" spans="1:10" ht="11.25" customHeight="1">
      <c r="A2377" s="542"/>
      <c r="B2377" s="48"/>
      <c r="C2377" s="114"/>
      <c r="D2377" s="258"/>
      <c r="E2377" s="115"/>
      <c r="F2377" s="568"/>
      <c r="G2377" s="172"/>
      <c r="H2377" s="171"/>
      <c r="I2377" s="173"/>
      <c r="J2377" s="1115"/>
    </row>
    <row r="2378" spans="1:10" ht="11.25" customHeight="1">
      <c r="A2378" s="787"/>
      <c r="B2378" s="781"/>
      <c r="C2378" s="782"/>
      <c r="D2378" s="783"/>
      <c r="E2378" s="935"/>
      <c r="F2378" s="944"/>
      <c r="G2378" s="784"/>
      <c r="H2378" s="784"/>
      <c r="I2378" s="788"/>
      <c r="J2378" s="1115"/>
    </row>
    <row r="2379" spans="1:10" ht="11.25" customHeight="1" thickBot="1">
      <c r="A2379" s="544"/>
      <c r="B2379" s="943"/>
      <c r="C2379" s="56"/>
      <c r="D2379" s="251"/>
      <c r="E2379" s="118"/>
      <c r="F2379" s="897"/>
      <c r="G2379" s="175"/>
      <c r="H2379" s="990"/>
      <c r="I2379" s="177"/>
      <c r="J2379" s="1115"/>
    </row>
    <row r="2380" spans="1:10" ht="12" customHeight="1" thickBot="1">
      <c r="B2380" s="105"/>
      <c r="C2380" s="106"/>
      <c r="D2380" s="456"/>
      <c r="E2380" s="107"/>
      <c r="F2380" s="165"/>
      <c r="G2380" s="166"/>
      <c r="H2380" s="166"/>
      <c r="I2380" s="167"/>
      <c r="J2380" s="1115"/>
    </row>
    <row r="2381" spans="1:10" ht="12.75" customHeight="1" thickBot="1">
      <c r="J2381" s="1115"/>
    </row>
    <row r="2382" spans="1:10" ht="27.75" customHeight="1" thickBot="1">
      <c r="A2382" s="103" t="s">
        <v>611</v>
      </c>
      <c r="B2382" s="949" t="s">
        <v>403</v>
      </c>
      <c r="C2382" s="104" t="s">
        <v>20</v>
      </c>
      <c r="D2382" s="457" t="s">
        <v>142</v>
      </c>
      <c r="E2382" s="98" t="s">
        <v>2</v>
      </c>
      <c r="F2382" s="346" t="s">
        <v>138</v>
      </c>
      <c r="G2382" s="347" t="s">
        <v>139</v>
      </c>
      <c r="H2382" s="347" t="s">
        <v>140</v>
      </c>
      <c r="I2382" s="348" t="s">
        <v>141</v>
      </c>
      <c r="J2382" s="1115"/>
    </row>
    <row r="2383" spans="1:10" ht="11.25" customHeight="1">
      <c r="A2383" s="542"/>
      <c r="B2383" s="113"/>
      <c r="C2383" s="114"/>
      <c r="D2383" s="258"/>
      <c r="E2383" s="263"/>
      <c r="F2383" s="171"/>
      <c r="G2383" s="172"/>
      <c r="H2383" s="171"/>
      <c r="I2383" s="173"/>
    </row>
    <row r="2384" spans="1:10" ht="11.25" customHeight="1">
      <c r="A2384" s="787"/>
      <c r="B2384" s="781"/>
      <c r="C2384" s="782"/>
      <c r="D2384" s="783"/>
      <c r="E2384" s="786"/>
      <c r="F2384" s="785"/>
      <c r="G2384" s="784"/>
      <c r="H2384" s="784"/>
      <c r="I2384" s="788"/>
    </row>
    <row r="2385" spans="1:10" ht="11.25" customHeight="1" thickBot="1">
      <c r="A2385" s="544"/>
      <c r="B2385" s="789"/>
      <c r="C2385" s="790"/>
      <c r="D2385" s="251"/>
      <c r="E2385" s="792"/>
      <c r="F2385" s="793"/>
      <c r="G2385" s="793"/>
      <c r="H2385" s="991"/>
      <c r="I2385" s="795"/>
      <c r="J2385" s="1115"/>
    </row>
    <row r="2386" spans="1:10" ht="11.25" customHeight="1" thickBot="1">
      <c r="B2386" s="105"/>
      <c r="C2386" s="106"/>
      <c r="D2386" s="456"/>
      <c r="E2386" s="107"/>
      <c r="F2386" s="165"/>
      <c r="G2386" s="166"/>
      <c r="H2386" s="166"/>
      <c r="I2386" s="167"/>
    </row>
    <row r="2387" spans="1:10" ht="11.25" customHeight="1" thickBot="1"/>
    <row r="2388" spans="1:10" ht="12" customHeight="1" thickBot="1">
      <c r="A2388" s="103" t="s">
        <v>612</v>
      </c>
      <c r="B2388" s="394" t="s">
        <v>132</v>
      </c>
      <c r="C2388" s="104" t="s">
        <v>20</v>
      </c>
      <c r="D2388" s="457" t="s">
        <v>142</v>
      </c>
      <c r="E2388" s="98" t="s">
        <v>2</v>
      </c>
      <c r="F2388" s="346" t="s">
        <v>138</v>
      </c>
      <c r="G2388" s="347" t="s">
        <v>139</v>
      </c>
      <c r="H2388" s="347" t="s">
        <v>140</v>
      </c>
      <c r="I2388" s="348" t="s">
        <v>141</v>
      </c>
    </row>
    <row r="2389" spans="1:10">
      <c r="A2389" s="112"/>
      <c r="B2389" s="113"/>
      <c r="C2389" s="114"/>
      <c r="D2389" s="258"/>
      <c r="E2389" s="115"/>
      <c r="F2389" s="253"/>
      <c r="G2389" s="171"/>
      <c r="H2389" s="171"/>
      <c r="I2389" s="259"/>
    </row>
    <row r="2390" spans="1:10" ht="11.25" customHeight="1">
      <c r="A2390" s="734"/>
      <c r="B2390" s="418"/>
      <c r="C2390" s="401"/>
      <c r="D2390" s="484"/>
      <c r="E2390" s="416"/>
      <c r="F2390" s="726"/>
      <c r="G2390" s="520"/>
      <c r="H2390" s="520"/>
      <c r="I2390" s="566"/>
    </row>
    <row r="2391" spans="1:10" ht="11.25" customHeight="1">
      <c r="A2391" s="734"/>
      <c r="B2391" s="418"/>
      <c r="C2391" s="401"/>
      <c r="D2391" s="484"/>
      <c r="E2391" s="668"/>
      <c r="F2391" s="727"/>
      <c r="G2391" s="520"/>
      <c r="H2391" s="520"/>
      <c r="I2391" s="567"/>
    </row>
    <row r="2392" spans="1:10" ht="11.25" customHeight="1" thickBot="1">
      <c r="A2392" s="544"/>
      <c r="B2392" s="736"/>
      <c r="C2392" s="723"/>
      <c r="D2392" s="724"/>
      <c r="E2392" s="725"/>
      <c r="F2392" s="254"/>
      <c r="G2392" s="728"/>
      <c r="H2392" s="729"/>
      <c r="I2392" s="730"/>
    </row>
    <row r="2393" spans="1:10" ht="11.25" customHeight="1" thickBot="1">
      <c r="B2393" s="105"/>
      <c r="C2393" s="106"/>
      <c r="D2393" s="456"/>
      <c r="E2393" s="107"/>
      <c r="F2393" s="165"/>
      <c r="G2393" s="166"/>
      <c r="H2393" s="166"/>
      <c r="I2393" s="167"/>
      <c r="J2393" s="1115"/>
    </row>
    <row r="2394" spans="1:10" s="767" customFormat="1" ht="11.25" customHeight="1" thickBot="1">
      <c r="B2394" s="550"/>
      <c r="C2394" s="551"/>
      <c r="D2394" s="552"/>
      <c r="E2394" s="553"/>
      <c r="F2394" s="553"/>
      <c r="G2394" s="553"/>
      <c r="H2394" s="553"/>
      <c r="I2394" s="553"/>
      <c r="J2394" s="1135"/>
    </row>
    <row r="2395" spans="1:10" ht="46.5" customHeight="1" thickBot="1">
      <c r="A2395" s="103" t="s">
        <v>613</v>
      </c>
      <c r="B2395" s="700" t="s">
        <v>804</v>
      </c>
      <c r="C2395" s="104" t="s">
        <v>20</v>
      </c>
      <c r="D2395" s="457" t="s">
        <v>142</v>
      </c>
      <c r="E2395" s="98" t="s">
        <v>2</v>
      </c>
      <c r="F2395" s="37" t="s">
        <v>138</v>
      </c>
      <c r="G2395" s="38" t="s">
        <v>139</v>
      </c>
      <c r="H2395" s="38" t="s">
        <v>140</v>
      </c>
      <c r="I2395" s="39" t="s">
        <v>141</v>
      </c>
    </row>
    <row r="2396" spans="1:10" ht="11.25" customHeight="1">
      <c r="A2396" s="542"/>
      <c r="C2396" s="114"/>
      <c r="D2396" s="258"/>
      <c r="E2396" s="115"/>
      <c r="F2396" s="109"/>
      <c r="G2396" s="18"/>
      <c r="H2396" s="19"/>
      <c r="I2396" s="20"/>
    </row>
    <row r="2397" spans="1:10" ht="12.75" customHeight="1">
      <c r="A2397" s="574"/>
      <c r="B2397" s="418"/>
      <c r="C2397" s="401"/>
      <c r="D2397" s="484"/>
      <c r="E2397" s="416"/>
      <c r="F2397" s="109"/>
      <c r="G2397" s="18"/>
      <c r="H2397" s="19"/>
      <c r="I2397" s="20"/>
    </row>
    <row r="2398" spans="1:10" ht="11.25" customHeight="1">
      <c r="A2398" s="574"/>
      <c r="B2398" s="418"/>
      <c r="C2398" s="401"/>
      <c r="D2398" s="484"/>
      <c r="E2398" s="416"/>
      <c r="F2398" s="109"/>
      <c r="G2398" s="19"/>
      <c r="H2398" s="18"/>
      <c r="I2398" s="20"/>
    </row>
    <row r="2399" spans="1:10" ht="11.25" customHeight="1" thickBot="1">
      <c r="A2399" s="544"/>
      <c r="B2399" s="117"/>
      <c r="C2399" s="56"/>
      <c r="D2399" s="251"/>
      <c r="E2399" s="57"/>
      <c r="F2399" s="120"/>
      <c r="G2399" s="24"/>
      <c r="H2399" s="24"/>
      <c r="I2399" s="25"/>
    </row>
    <row r="2400" spans="1:10" ht="11.25" customHeight="1" thickBot="1">
      <c r="B2400" s="105"/>
      <c r="C2400" s="106"/>
      <c r="D2400" s="456"/>
      <c r="E2400" s="107"/>
      <c r="F2400" s="29"/>
      <c r="G2400" s="30"/>
      <c r="H2400" s="30"/>
      <c r="I2400" s="31"/>
    </row>
    <row r="2401" spans="1:28" s="767" customFormat="1" ht="11.25" customHeight="1" thickBot="1">
      <c r="B2401" s="550"/>
      <c r="C2401" s="551"/>
      <c r="D2401" s="552"/>
      <c r="E2401" s="553"/>
      <c r="F2401" s="553"/>
      <c r="G2401" s="553"/>
      <c r="H2401" s="553"/>
      <c r="I2401" s="553"/>
      <c r="J2401" s="1135"/>
    </row>
    <row r="2402" spans="1:28" ht="14.25" thickBot="1">
      <c r="A2402" s="103" t="s">
        <v>614</v>
      </c>
      <c r="B2402" s="119" t="s">
        <v>332</v>
      </c>
      <c r="C2402" s="104" t="s">
        <v>20</v>
      </c>
      <c r="D2402" s="457" t="s">
        <v>142</v>
      </c>
      <c r="E2402" s="98" t="s">
        <v>2</v>
      </c>
      <c r="F2402" s="37" t="s">
        <v>138</v>
      </c>
      <c r="G2402" s="38" t="s">
        <v>139</v>
      </c>
      <c r="H2402" s="38" t="s">
        <v>140</v>
      </c>
      <c r="I2402" s="39" t="s">
        <v>141</v>
      </c>
    </row>
    <row r="2403" spans="1:28" ht="11.25" customHeight="1">
      <c r="A2403" s="3"/>
      <c r="B2403" s="48"/>
      <c r="C2403" s="388"/>
      <c r="D2403" s="485"/>
      <c r="E2403" s="423"/>
      <c r="F2403" s="108"/>
      <c r="G2403" s="14"/>
      <c r="H2403" s="14"/>
      <c r="I2403" s="45"/>
      <c r="J2403" s="1115"/>
      <c r="K2403" s="153"/>
    </row>
    <row r="2404" spans="1:28" ht="11.25" customHeight="1">
      <c r="A2404" s="5"/>
      <c r="B2404" s="152"/>
      <c r="C2404" s="155"/>
      <c r="D2404" s="161"/>
      <c r="E2404" s="424"/>
      <c r="F2404" s="109"/>
      <c r="G2404" s="19"/>
      <c r="H2404" s="19"/>
      <c r="I2404" s="22"/>
    </row>
    <row r="2405" spans="1:28" ht="11.25" customHeight="1">
      <c r="A2405" s="5"/>
      <c r="B2405" s="152"/>
      <c r="C2405" s="155"/>
      <c r="D2405" s="161"/>
      <c r="E2405" s="424"/>
      <c r="F2405" s="110"/>
      <c r="G2405" s="19"/>
      <c r="H2405" s="19"/>
      <c r="I2405" s="20"/>
      <c r="J2405" s="1115"/>
    </row>
    <row r="2406" spans="1:28" ht="11.25" customHeight="1" thickBot="1">
      <c r="A2406" s="656"/>
      <c r="B2406" s="154"/>
      <c r="C2406" s="604"/>
      <c r="D2406" s="486"/>
      <c r="E2406" s="634"/>
      <c r="F2406" s="111"/>
      <c r="G2406" s="24"/>
      <c r="H2406" s="36"/>
      <c r="I2406" s="25"/>
    </row>
    <row r="2407" spans="1:28" ht="11.25" customHeight="1" thickBot="1">
      <c r="B2407" s="105"/>
      <c r="C2407" s="106"/>
      <c r="D2407" s="456"/>
      <c r="E2407" s="107"/>
      <c r="F2407" s="29"/>
      <c r="G2407" s="30"/>
      <c r="H2407" s="30"/>
      <c r="I2407" s="31"/>
    </row>
    <row r="2409" spans="1:28" ht="12" customHeight="1" thickBot="1"/>
    <row r="2410" spans="1:28" ht="34.5" thickBot="1">
      <c r="A2410" s="103" t="s">
        <v>615</v>
      </c>
      <c r="B2410" s="910" t="s">
        <v>805</v>
      </c>
      <c r="C2410" s="104" t="s">
        <v>20</v>
      </c>
      <c r="D2410" s="457" t="s">
        <v>142</v>
      </c>
      <c r="E2410" s="98" t="s">
        <v>2</v>
      </c>
      <c r="F2410" s="346" t="s">
        <v>138</v>
      </c>
      <c r="G2410" s="347" t="s">
        <v>139</v>
      </c>
      <c r="H2410" s="347" t="s">
        <v>140</v>
      </c>
      <c r="I2410" s="348" t="s">
        <v>141</v>
      </c>
    </row>
    <row r="2411" spans="1:28" ht="11.25" customHeight="1">
      <c r="A2411" s="112"/>
      <c r="B2411" s="48"/>
      <c r="C2411" s="774"/>
      <c r="D2411" s="775"/>
      <c r="E2411" s="776"/>
      <c r="F2411" s="568"/>
      <c r="G2411" s="171"/>
      <c r="H2411" s="171"/>
      <c r="I2411" s="259"/>
    </row>
    <row r="2412" spans="1:28" s="49" customFormat="1" ht="11.25" customHeight="1">
      <c r="A2412" s="563"/>
      <c r="C2412" s="782"/>
      <c r="D2412" s="783"/>
      <c r="E2412" s="799"/>
      <c r="F2412" s="519"/>
      <c r="G2412" s="784"/>
      <c r="H2412" s="784"/>
      <c r="I2412" s="809"/>
      <c r="J2412" s="1136"/>
      <c r="K2412" s="554"/>
      <c r="L2412" s="554"/>
      <c r="M2412" s="554"/>
      <c r="N2412" s="554"/>
      <c r="O2412" s="554"/>
      <c r="P2412" s="554"/>
      <c r="Q2412" s="554"/>
      <c r="R2412" s="554"/>
      <c r="S2412" s="554"/>
      <c r="T2412" s="554"/>
      <c r="U2412" s="554"/>
      <c r="V2412" s="554"/>
      <c r="W2412" s="554"/>
      <c r="X2412" s="554"/>
      <c r="Y2412" s="554"/>
      <c r="Z2412" s="554"/>
      <c r="AA2412" s="554"/>
      <c r="AB2412" s="554"/>
    </row>
    <row r="2413" spans="1:28" ht="11.25" customHeight="1">
      <c r="A2413" s="836"/>
      <c r="B2413" s="781"/>
      <c r="C2413" s="782"/>
      <c r="D2413" s="783"/>
      <c r="E2413" s="799"/>
      <c r="F2413" s="654"/>
      <c r="G2413" s="784"/>
      <c r="H2413" s="784"/>
      <c r="I2413" s="788"/>
    </row>
    <row r="2414" spans="1:28" ht="11.25" customHeight="1" thickBot="1">
      <c r="A2414" s="544"/>
      <c r="B2414" s="117"/>
      <c r="C2414" s="56"/>
      <c r="D2414" s="251"/>
      <c r="E2414" s="118"/>
      <c r="F2414" s="897"/>
      <c r="G2414" s="175"/>
      <c r="H2414" s="176"/>
      <c r="I2414" s="177"/>
    </row>
    <row r="2415" spans="1:28" ht="11.25" customHeight="1" thickBot="1">
      <c r="B2415" s="105"/>
      <c r="C2415" s="106"/>
      <c r="D2415" s="456"/>
      <c r="E2415" s="107"/>
      <c r="F2415" s="29"/>
      <c r="G2415" s="30"/>
      <c r="H2415" s="30"/>
      <c r="I2415" s="31"/>
      <c r="J2415" s="1115"/>
    </row>
    <row r="2416" spans="1:28" ht="11.25" customHeight="1" thickBot="1">
      <c r="B2416" s="59"/>
      <c r="C2416" s="60"/>
      <c r="D2416" s="459"/>
      <c r="E2416" s="58"/>
      <c r="F2416" s="58"/>
      <c r="G2416" s="58"/>
      <c r="H2416" s="58"/>
      <c r="I2416" s="58"/>
      <c r="J2416" s="1115"/>
    </row>
    <row r="2417" spans="1:10" ht="57" customHeight="1" thickBot="1">
      <c r="A2417" s="103" t="s">
        <v>854</v>
      </c>
      <c r="B2417" s="910" t="s">
        <v>855</v>
      </c>
      <c r="C2417" s="104" t="s">
        <v>20</v>
      </c>
      <c r="D2417" s="457" t="s">
        <v>142</v>
      </c>
      <c r="E2417" s="98" t="s">
        <v>2</v>
      </c>
      <c r="F2417" s="346" t="s">
        <v>138</v>
      </c>
      <c r="G2417" s="347" t="s">
        <v>139</v>
      </c>
      <c r="H2417" s="347" t="s">
        <v>140</v>
      </c>
      <c r="I2417" s="348" t="s">
        <v>141</v>
      </c>
      <c r="J2417" s="1115"/>
    </row>
    <row r="2418" spans="1:10" ht="24" customHeight="1">
      <c r="A2418" s="112"/>
      <c r="B2418" s="48"/>
      <c r="C2418" s="774"/>
      <c r="D2418" s="775"/>
      <c r="E2418" s="776"/>
      <c r="F2418" s="568"/>
      <c r="G2418" s="171"/>
      <c r="H2418" s="171"/>
      <c r="I2418" s="259"/>
      <c r="J2418" s="1115"/>
    </row>
    <row r="2419" spans="1:10" ht="11.25" customHeight="1">
      <c r="A2419" s="563"/>
      <c r="B2419" s="49"/>
      <c r="C2419" s="782"/>
      <c r="D2419" s="783"/>
      <c r="E2419" s="799"/>
      <c r="F2419" s="519"/>
      <c r="G2419" s="784"/>
      <c r="H2419" s="784"/>
      <c r="I2419" s="809"/>
      <c r="J2419" s="1115"/>
    </row>
    <row r="2420" spans="1:10" ht="11.25" customHeight="1">
      <c r="A2420" s="836"/>
      <c r="B2420" s="781"/>
      <c r="C2420" s="782"/>
      <c r="D2420" s="783"/>
      <c r="E2420" s="799"/>
      <c r="F2420" s="654"/>
      <c r="G2420" s="784"/>
      <c r="H2420" s="784"/>
      <c r="I2420" s="788"/>
      <c r="J2420" s="1115"/>
    </row>
    <row r="2421" spans="1:10" ht="11.25" customHeight="1" thickBot="1">
      <c r="A2421" s="544"/>
      <c r="B2421" s="117"/>
      <c r="C2421" s="56"/>
      <c r="D2421" s="251"/>
      <c r="E2421" s="118"/>
      <c r="F2421" s="897"/>
      <c r="G2421" s="175"/>
      <c r="H2421" s="176"/>
      <c r="I2421" s="177"/>
      <c r="J2421" s="1115"/>
    </row>
    <row r="2422" spans="1:10" ht="11.25" customHeight="1" thickBot="1">
      <c r="B2422" s="105"/>
      <c r="C2422" s="106"/>
      <c r="D2422" s="456"/>
      <c r="E2422" s="107"/>
      <c r="F2422" s="29"/>
      <c r="G2422" s="30"/>
      <c r="H2422" s="30"/>
      <c r="I2422" s="31"/>
      <c r="J2422" s="1115"/>
    </row>
    <row r="2423" spans="1:10" ht="11.25" customHeight="1" thickBot="1"/>
    <row r="2424" spans="1:10" ht="38.25" customHeight="1" thickBot="1">
      <c r="A2424" s="103" t="s">
        <v>856</v>
      </c>
      <c r="B2424" s="910" t="s">
        <v>857</v>
      </c>
      <c r="C2424" s="104" t="s">
        <v>20</v>
      </c>
      <c r="D2424" s="457" t="s">
        <v>142</v>
      </c>
      <c r="E2424" s="98" t="s">
        <v>2</v>
      </c>
      <c r="F2424" s="346" t="s">
        <v>138</v>
      </c>
      <c r="G2424" s="347" t="s">
        <v>139</v>
      </c>
      <c r="H2424" s="347" t="s">
        <v>140</v>
      </c>
      <c r="I2424" s="348" t="s">
        <v>141</v>
      </c>
    </row>
    <row r="2425" spans="1:10" ht="11.25" customHeight="1">
      <c r="A2425" s="1528"/>
      <c r="B2425" s="1529"/>
      <c r="C2425" s="774"/>
      <c r="D2425" s="775"/>
      <c r="E2425" s="776"/>
      <c r="F2425" s="568"/>
      <c r="G2425" s="171"/>
      <c r="H2425" s="171"/>
      <c r="I2425" s="259"/>
    </row>
    <row r="2426" spans="1:10" ht="11.25" customHeight="1">
      <c r="A2426" s="1530"/>
      <c r="B2426" s="1530"/>
      <c r="C2426" s="782"/>
      <c r="D2426" s="783"/>
      <c r="E2426" s="799"/>
      <c r="F2426" s="519"/>
      <c r="G2426" s="784"/>
      <c r="H2426" s="784"/>
      <c r="I2426" s="809"/>
    </row>
    <row r="2427" spans="1:10" ht="11.25" customHeight="1">
      <c r="A2427" s="1530"/>
      <c r="B2427" s="1530"/>
      <c r="C2427" s="1523"/>
      <c r="D2427" s="1524"/>
      <c r="E2427" s="1521"/>
      <c r="F2427" s="1525"/>
      <c r="G2427" s="1526"/>
      <c r="H2427" s="1526"/>
      <c r="I2427" s="1527"/>
    </row>
    <row r="2428" spans="1:10" ht="11.25" customHeight="1">
      <c r="A2428" s="836"/>
      <c r="B2428" s="781"/>
      <c r="C2428" s="782"/>
      <c r="D2428" s="783"/>
      <c r="E2428" s="799"/>
      <c r="F2428" s="654"/>
      <c r="G2428" s="784"/>
      <c r="H2428" s="784"/>
      <c r="I2428" s="788"/>
    </row>
    <row r="2429" spans="1:10" ht="11.25" customHeight="1" thickBot="1">
      <c r="A2429" s="544"/>
      <c r="B2429" s="117"/>
      <c r="C2429" s="56"/>
      <c r="D2429" s="251"/>
      <c r="E2429" s="118"/>
      <c r="F2429" s="897"/>
      <c r="G2429" s="175"/>
      <c r="H2429" s="176"/>
      <c r="I2429" s="177"/>
    </row>
    <row r="2430" spans="1:10" ht="11.25" customHeight="1" thickBot="1">
      <c r="B2430" s="105"/>
      <c r="C2430" s="106"/>
      <c r="D2430" s="456"/>
      <c r="E2430" s="107"/>
      <c r="F2430" s="29"/>
      <c r="G2430" s="30"/>
      <c r="H2430" s="30"/>
      <c r="I2430" s="31"/>
    </row>
    <row r="2431" spans="1:10" ht="11.25" customHeight="1" thickBot="1"/>
    <row r="2432" spans="1:10" ht="64.5" customHeight="1" thickBot="1">
      <c r="A2432" s="103" t="s">
        <v>860</v>
      </c>
      <c r="B2432" s="910" t="s">
        <v>861</v>
      </c>
      <c r="C2432" s="104" t="s">
        <v>20</v>
      </c>
      <c r="D2432" s="457" t="s">
        <v>142</v>
      </c>
      <c r="E2432" s="98" t="s">
        <v>2</v>
      </c>
      <c r="F2432" s="346" t="s">
        <v>138</v>
      </c>
      <c r="G2432" s="347" t="s">
        <v>139</v>
      </c>
      <c r="H2432" s="347" t="s">
        <v>140</v>
      </c>
      <c r="I2432" s="348" t="s">
        <v>141</v>
      </c>
    </row>
    <row r="2433" spans="1:10" ht="13.5" customHeight="1">
      <c r="A2433" s="112"/>
      <c r="B2433" s="48"/>
      <c r="C2433" s="774"/>
      <c r="D2433" s="775"/>
      <c r="E2433" s="776"/>
      <c r="F2433" s="568"/>
      <c r="G2433" s="171"/>
      <c r="H2433" s="171"/>
      <c r="I2433" s="259"/>
    </row>
    <row r="2434" spans="1:10" ht="11.25" customHeight="1">
      <c r="A2434" s="836"/>
      <c r="B2434" s="781"/>
      <c r="C2434" s="782"/>
      <c r="D2434" s="783"/>
      <c r="E2434" s="799"/>
      <c r="F2434" s="654"/>
      <c r="G2434" s="784"/>
      <c r="H2434" s="784"/>
      <c r="I2434" s="788"/>
    </row>
    <row r="2435" spans="1:10" ht="11.25" customHeight="1" thickBot="1">
      <c r="A2435" s="544"/>
      <c r="B2435" s="117"/>
      <c r="C2435" s="56"/>
      <c r="D2435" s="251"/>
      <c r="E2435" s="118"/>
      <c r="F2435" s="897"/>
      <c r="G2435" s="175"/>
      <c r="H2435" s="176"/>
      <c r="I2435" s="177"/>
    </row>
    <row r="2436" spans="1:10" ht="11.25" customHeight="1" thickBot="1">
      <c r="B2436" s="105"/>
      <c r="C2436" s="106"/>
      <c r="D2436" s="456"/>
      <c r="E2436" s="107"/>
      <c r="F2436" s="29"/>
      <c r="G2436" s="30"/>
      <c r="H2436" s="30"/>
      <c r="I2436" s="31"/>
    </row>
    <row r="2439" spans="1:10" ht="12.75" customHeight="1">
      <c r="A2439" s="1591" t="s">
        <v>151</v>
      </c>
      <c r="B2439" s="1591"/>
      <c r="C2439" s="1591"/>
      <c r="D2439" s="1591"/>
      <c r="E2439" s="1591"/>
      <c r="F2439" s="1591"/>
      <c r="G2439" s="1591"/>
      <c r="H2439" s="1591"/>
      <c r="I2439" s="1591"/>
    </row>
    <row r="2440" spans="1:10" ht="12" thickBot="1"/>
    <row r="2441" spans="1:10" ht="85.5" customHeight="1" thickBot="1">
      <c r="A2441" s="103" t="s">
        <v>127</v>
      </c>
      <c r="B2441" s="949" t="s">
        <v>853</v>
      </c>
      <c r="C2441" s="104" t="s">
        <v>20</v>
      </c>
      <c r="D2441" s="457" t="s">
        <v>142</v>
      </c>
      <c r="E2441" s="98" t="s">
        <v>2</v>
      </c>
      <c r="F2441" s="37" t="s">
        <v>138</v>
      </c>
      <c r="G2441" s="38" t="s">
        <v>139</v>
      </c>
      <c r="H2441" s="38" t="s">
        <v>140</v>
      </c>
      <c r="I2441" s="39" t="s">
        <v>141</v>
      </c>
      <c r="J2441" s="1115"/>
    </row>
    <row r="2442" spans="1:10" ht="13.5" thickBot="1">
      <c r="A2442" s="130"/>
      <c r="B2442" s="561"/>
      <c r="C2442" s="127"/>
      <c r="D2442" s="477"/>
      <c r="E2442" s="128"/>
      <c r="F2442" s="129"/>
      <c r="G2442" s="43"/>
      <c r="H2442" s="43"/>
      <c r="I2442" s="44"/>
      <c r="J2442" s="1115"/>
    </row>
    <row r="2443" spans="1:10" ht="15.75" customHeight="1" thickBot="1">
      <c r="B2443" s="105"/>
      <c r="C2443" s="106"/>
      <c r="D2443" s="456"/>
      <c r="E2443" s="107"/>
      <c r="F2443" s="165"/>
      <c r="G2443" s="166"/>
      <c r="H2443" s="166"/>
      <c r="I2443" s="167"/>
    </row>
    <row r="2444" spans="1:10" ht="12" customHeight="1"/>
    <row r="2445" spans="1:10" ht="12.75" customHeight="1">
      <c r="A2445" s="1591" t="s">
        <v>439</v>
      </c>
      <c r="B2445" s="1591"/>
      <c r="C2445" s="1591"/>
      <c r="D2445" s="1591"/>
      <c r="E2445" s="1591"/>
      <c r="F2445" s="1591"/>
      <c r="G2445" s="1591"/>
      <c r="H2445" s="1591"/>
      <c r="I2445" s="1591"/>
    </row>
    <row r="2446" spans="1:10" ht="12.75" customHeight="1" thickBot="1"/>
    <row r="2447" spans="1:10" ht="41.25" customHeight="1" thickBot="1">
      <c r="A2447" s="103" t="s">
        <v>131</v>
      </c>
      <c r="B2447" s="949" t="s">
        <v>439</v>
      </c>
      <c r="C2447" s="104" t="s">
        <v>20</v>
      </c>
      <c r="D2447" s="457" t="s">
        <v>142</v>
      </c>
      <c r="E2447" s="98" t="s">
        <v>2</v>
      </c>
      <c r="F2447" s="37" t="s">
        <v>138</v>
      </c>
      <c r="G2447" s="38" t="s">
        <v>139</v>
      </c>
      <c r="H2447" s="38" t="s">
        <v>140</v>
      </c>
      <c r="I2447" s="39" t="s">
        <v>141</v>
      </c>
      <c r="J2447" s="1115"/>
    </row>
    <row r="2448" spans="1:10" ht="12" thickBot="1">
      <c r="A2448" s="130"/>
      <c r="B2448" s="179"/>
      <c r="C2448" s="127"/>
      <c r="D2448" s="880"/>
      <c r="E2448" s="128"/>
      <c r="F2448" s="129"/>
      <c r="G2448" s="43"/>
      <c r="H2448" s="43"/>
      <c r="I2448" s="44"/>
    </row>
    <row r="2449" spans="2:9" ht="15.75" customHeight="1" thickBot="1">
      <c r="B2449" s="105"/>
      <c r="C2449" s="106"/>
      <c r="D2449" s="456"/>
      <c r="E2449" s="107"/>
      <c r="F2449" s="165"/>
      <c r="G2449" s="166"/>
      <c r="H2449" s="166"/>
      <c r="I2449" s="167"/>
    </row>
  </sheetData>
  <mergeCells count="31">
    <mergeCell ref="M318:P318"/>
    <mergeCell ref="M313:P313"/>
    <mergeCell ref="M314:P314"/>
    <mergeCell ref="A2445:I2445"/>
    <mergeCell ref="A1214:I1214"/>
    <mergeCell ref="A1654:I1654"/>
    <mergeCell ref="A1914:I1914"/>
    <mergeCell ref="A2110:I2110"/>
    <mergeCell ref="A2005:I2005"/>
    <mergeCell ref="M304:P304"/>
    <mergeCell ref="M315:P315"/>
    <mergeCell ref="M317:P317"/>
    <mergeCell ref="M298:T298"/>
    <mergeCell ref="M301:P301"/>
    <mergeCell ref="M302:P302"/>
    <mergeCell ref="M303:P303"/>
    <mergeCell ref="M306:T306"/>
    <mergeCell ref="M307:P307"/>
    <mergeCell ref="M308:P308"/>
    <mergeCell ref="M310:P310"/>
    <mergeCell ref="F1:I2"/>
    <mergeCell ref="B1:E1"/>
    <mergeCell ref="B2:E2"/>
    <mergeCell ref="A3:I4"/>
    <mergeCell ref="A2439:I2439"/>
    <mergeCell ref="A1884:I1884"/>
    <mergeCell ref="A140:I140"/>
    <mergeCell ref="A468:I468"/>
    <mergeCell ref="A2205:I2205"/>
    <mergeCell ref="A2165:I2165"/>
    <mergeCell ref="A65:I66"/>
  </mergeCells>
  <phoneticPr fontId="25" type="noConversion"/>
  <conditionalFormatting sqref="J2405">
    <cfRule type="iconSet" priority="6">
      <iconSet iconSet="3Arrows">
        <cfvo type="percent" val="0"/>
        <cfvo type="percent" val="33"/>
        <cfvo type="percent" val="67"/>
      </iconSet>
    </cfRule>
  </conditionalFormatting>
  <conditionalFormatting sqref="J2416:J2422">
    <cfRule type="iconSet" priority="4">
      <iconSet iconSet="3Arrows">
        <cfvo type="percent" val="0"/>
        <cfvo type="percent" val="33"/>
        <cfvo type="percent" val="67"/>
      </iconSet>
    </cfRule>
  </conditionalFormatting>
  <conditionalFormatting sqref="J451">
    <cfRule type="iconSet" priority="1">
      <iconSet iconSet="3Arrows">
        <cfvo type="percent" val="0"/>
        <cfvo type="percent" val="33"/>
        <cfvo type="percent" val="67"/>
      </iconSet>
    </cfRule>
  </conditionalFormatting>
  <conditionalFormatting sqref="J2393">
    <cfRule type="iconSet" priority="7">
      <iconSet iconSet="3Arrows">
        <cfvo type="percent" val="0"/>
        <cfvo type="percent" val="33"/>
        <cfvo type="percent" val="67"/>
      </iconSet>
    </cfRule>
  </conditionalFormatting>
  <pageMargins left="0.75" right="0.75" top="1" bottom="1" header="0.5" footer="0.5"/>
  <pageSetup scale="82" orientation="portrait" r:id="rId1"/>
  <rowBreaks count="1" manualBreakCount="1">
    <brk id="1237" max="15" man="1"/>
  </rowBreaks>
  <colBreaks count="2" manualBreakCount="2">
    <brk id="6" min="2" max="5125" man="1"/>
    <brk id="15" min="2" max="51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40" workbookViewId="0">
      <selection activeCell="B20" sqref="B20:I20"/>
    </sheetView>
  </sheetViews>
  <sheetFormatPr baseColWidth="10" defaultRowHeight="15"/>
  <cols>
    <col min="2" max="2" width="48.28515625" customWidth="1"/>
  </cols>
  <sheetData>
    <row r="1" spans="1:9" s="1" customFormat="1" ht="39.75" customHeight="1">
      <c r="A1" s="779"/>
      <c r="B1" s="1579" t="s">
        <v>774</v>
      </c>
      <c r="C1" s="1580"/>
      <c r="D1" s="1580"/>
      <c r="E1" s="1581"/>
      <c r="F1" s="1573"/>
      <c r="G1" s="1574"/>
      <c r="H1" s="1574"/>
      <c r="I1" s="1575"/>
    </row>
    <row r="2" spans="1:9" s="1" customFormat="1" ht="15.75" customHeight="1" thickBot="1">
      <c r="A2" s="780"/>
      <c r="B2" s="1582" t="s">
        <v>848</v>
      </c>
      <c r="C2" s="1583"/>
      <c r="D2" s="1583"/>
      <c r="E2" s="1584"/>
      <c r="F2" s="1576"/>
      <c r="G2" s="1577"/>
      <c r="H2" s="1577"/>
      <c r="I2" s="1578"/>
    </row>
    <row r="3" spans="1:9" ht="15.75" thickBot="1"/>
    <row r="4" spans="1:9" s="1" customFormat="1" ht="23.25" thickBot="1">
      <c r="A4" s="103"/>
      <c r="B4" s="394" t="s">
        <v>324</v>
      </c>
      <c r="C4" s="104" t="s">
        <v>20</v>
      </c>
      <c r="D4" s="457" t="s">
        <v>142</v>
      </c>
      <c r="E4" s="98" t="s">
        <v>2</v>
      </c>
      <c r="F4" s="346" t="s">
        <v>138</v>
      </c>
      <c r="G4" s="347" t="s">
        <v>139</v>
      </c>
      <c r="H4" s="347" t="s">
        <v>140</v>
      </c>
      <c r="I4" s="348" t="s">
        <v>141</v>
      </c>
    </row>
    <row r="5" spans="1:9" s="1" customFormat="1" ht="11.25">
      <c r="A5" s="542"/>
      <c r="B5" s="113"/>
      <c r="C5" s="114"/>
      <c r="D5" s="258"/>
      <c r="E5" s="263"/>
      <c r="F5" s="171"/>
      <c r="G5" s="172"/>
      <c r="H5" s="171"/>
      <c r="I5" s="173"/>
    </row>
    <row r="6" spans="1:9" s="1" customFormat="1" ht="12" customHeight="1">
      <c r="A6" s="787"/>
      <c r="B6" s="802"/>
      <c r="C6" s="782"/>
      <c r="D6" s="783"/>
      <c r="E6" s="876"/>
      <c r="F6" s="784"/>
      <c r="G6" s="785"/>
      <c r="H6" s="784"/>
      <c r="I6" s="809"/>
    </row>
    <row r="7" spans="1:9" s="1" customFormat="1" ht="12" customHeight="1">
      <c r="A7" s="787"/>
      <c r="B7" s="781"/>
      <c r="C7" s="782"/>
      <c r="D7" s="783"/>
      <c r="E7" s="876"/>
      <c r="F7" s="784"/>
      <c r="G7" s="785"/>
      <c r="H7" s="785"/>
      <c r="I7" s="788"/>
    </row>
    <row r="8" spans="1:9" s="1" customFormat="1" ht="12" customHeight="1">
      <c r="A8" s="787"/>
      <c r="B8" s="781"/>
      <c r="C8" s="782"/>
      <c r="D8" s="783"/>
      <c r="E8" s="876"/>
      <c r="F8" s="784"/>
      <c r="G8" s="785"/>
      <c r="H8" s="785"/>
      <c r="I8" s="788"/>
    </row>
    <row r="9" spans="1:9" s="1" customFormat="1" ht="12" customHeight="1">
      <c r="A9" s="787"/>
      <c r="B9" s="781"/>
      <c r="C9" s="782"/>
      <c r="D9" s="783"/>
      <c r="E9" s="876"/>
      <c r="F9" s="784"/>
      <c r="G9" s="785"/>
      <c r="H9" s="785"/>
      <c r="I9" s="788"/>
    </row>
    <row r="10" spans="1:9" s="1" customFormat="1" ht="12" customHeight="1" thickBot="1">
      <c r="A10" s="739"/>
      <c r="B10" s="1068" t="s">
        <v>143</v>
      </c>
      <c r="C10" s="1069" t="s">
        <v>4</v>
      </c>
      <c r="D10" s="1070"/>
      <c r="E10" s="1087">
        <f>+F10+G10+H10+I10</f>
        <v>0</v>
      </c>
      <c r="F10" s="166">
        <f>SUM(F3:F9)</f>
        <v>0</v>
      </c>
      <c r="G10" s="166">
        <f>SUM(G3:G9)</f>
        <v>0</v>
      </c>
      <c r="H10" s="166">
        <f>SUM(H3:H9)</f>
        <v>0</v>
      </c>
      <c r="I10" s="167">
        <f>SUM(I3:I4)</f>
        <v>0</v>
      </c>
    </row>
    <row r="11" spans="1:9" ht="15.75" thickBot="1"/>
    <row r="12" spans="1:9" s="1" customFormat="1" ht="13.5" thickBot="1">
      <c r="A12" s="103"/>
      <c r="B12" s="394" t="s">
        <v>323</v>
      </c>
      <c r="C12" s="104" t="s">
        <v>20</v>
      </c>
      <c r="D12" s="457" t="s">
        <v>142</v>
      </c>
      <c r="E12" s="98" t="s">
        <v>2</v>
      </c>
      <c r="F12" s="346" t="s">
        <v>138</v>
      </c>
      <c r="G12" s="347" t="s">
        <v>139</v>
      </c>
      <c r="H12" s="347" t="s">
        <v>140</v>
      </c>
      <c r="I12" s="348" t="s">
        <v>141</v>
      </c>
    </row>
    <row r="13" spans="1:9" s="1" customFormat="1" ht="13.5">
      <c r="A13" s="542"/>
      <c r="B13" s="773"/>
      <c r="C13" s="114"/>
      <c r="D13" s="258"/>
      <c r="E13" s="259"/>
      <c r="F13" s="253"/>
      <c r="G13" s="172"/>
      <c r="H13" s="171"/>
      <c r="I13" s="173"/>
    </row>
    <row r="14" spans="1:9" s="1" customFormat="1" ht="12" customHeight="1">
      <c r="A14" s="787"/>
      <c r="B14" s="802"/>
      <c r="C14" s="782"/>
      <c r="D14" s="783"/>
      <c r="E14" s="809"/>
      <c r="F14" s="811"/>
      <c r="G14" s="785"/>
      <c r="H14" s="784"/>
      <c r="I14" s="809"/>
    </row>
    <row r="15" spans="1:9" s="1" customFormat="1" ht="12" customHeight="1">
      <c r="A15" s="787"/>
      <c r="B15" s="781"/>
      <c r="C15" s="782"/>
      <c r="D15" s="783"/>
      <c r="E15" s="809"/>
      <c r="F15" s="811"/>
      <c r="G15" s="785"/>
      <c r="H15" s="785"/>
      <c r="I15" s="788"/>
    </row>
    <row r="16" spans="1:9" s="1" customFormat="1" ht="12" customHeight="1">
      <c r="A16" s="787"/>
      <c r="B16" s="781"/>
      <c r="C16" s="782"/>
      <c r="D16" s="783"/>
      <c r="E16" s="809"/>
      <c r="F16" s="811"/>
      <c r="G16" s="785"/>
      <c r="H16" s="785"/>
      <c r="I16" s="788"/>
    </row>
    <row r="17" spans="1:9" s="1" customFormat="1" ht="12" customHeight="1">
      <c r="A17" s="787"/>
      <c r="B17" s="781"/>
      <c r="C17" s="782"/>
      <c r="D17" s="783"/>
      <c r="E17" s="809"/>
      <c r="F17" s="811"/>
      <c r="G17" s="785"/>
      <c r="H17" s="785"/>
      <c r="I17" s="788"/>
    </row>
    <row r="18" spans="1:9" s="1" customFormat="1" ht="12" customHeight="1">
      <c r="A18" s="787"/>
      <c r="B18" s="781"/>
      <c r="C18" s="782"/>
      <c r="D18" s="783"/>
      <c r="E18" s="809"/>
      <c r="F18" s="811"/>
      <c r="G18" s="785"/>
      <c r="H18" s="785"/>
      <c r="I18" s="788"/>
    </row>
    <row r="19" spans="1:9" s="1" customFormat="1" ht="12" customHeight="1">
      <c r="A19" s="787"/>
      <c r="B19" s="781"/>
      <c r="C19" s="782"/>
      <c r="D19" s="783"/>
      <c r="E19" s="809"/>
      <c r="F19" s="811"/>
      <c r="G19" s="785"/>
      <c r="H19" s="785"/>
      <c r="I19" s="788"/>
    </row>
    <row r="20" spans="1:9" s="1" customFormat="1" ht="12" customHeight="1" thickBot="1">
      <c r="A20" s="1064"/>
      <c r="B20" s="789"/>
      <c r="C20" s="790"/>
      <c r="D20" s="791"/>
      <c r="E20" s="877"/>
      <c r="F20" s="811"/>
      <c r="G20" s="785"/>
      <c r="H20" s="785"/>
      <c r="I20" s="788"/>
    </row>
    <row r="21" spans="1:9" s="1" customFormat="1" ht="12" customHeight="1" thickBot="1">
      <c r="A21" s="366"/>
      <c r="B21" s="105" t="s">
        <v>143</v>
      </c>
      <c r="C21" s="106" t="s">
        <v>328</v>
      </c>
      <c r="D21" s="456"/>
      <c r="E21" s="107">
        <f>+G21+H21+F21+I21</f>
        <v>0</v>
      </c>
      <c r="F21" s="166">
        <f>SUM(F11:F20)</f>
        <v>0</v>
      </c>
      <c r="G21" s="166">
        <f>SUM(G11:G20)</f>
        <v>0</v>
      </c>
      <c r="H21" s="166"/>
      <c r="I21" s="167"/>
    </row>
    <row r="22" spans="1:9" ht="15.75" thickBot="1"/>
    <row r="23" spans="1:9" s="1" customFormat="1" ht="13.5" thickBot="1">
      <c r="A23" s="103"/>
      <c r="B23" s="394" t="s">
        <v>325</v>
      </c>
      <c r="C23" s="104" t="s">
        <v>20</v>
      </c>
      <c r="D23" s="457" t="s">
        <v>142</v>
      </c>
      <c r="E23" s="98" t="s">
        <v>2</v>
      </c>
      <c r="F23" s="346" t="s">
        <v>138</v>
      </c>
      <c r="G23" s="347" t="s">
        <v>139</v>
      </c>
      <c r="H23" s="347" t="s">
        <v>140</v>
      </c>
      <c r="I23" s="348" t="s">
        <v>141</v>
      </c>
    </row>
    <row r="24" spans="1:9" s="1" customFormat="1" ht="14.25" thickBot="1">
      <c r="A24" s="878"/>
      <c r="B24" s="879"/>
      <c r="C24" s="127"/>
      <c r="D24" s="880"/>
      <c r="E24" s="881"/>
      <c r="F24" s="882"/>
      <c r="G24" s="883"/>
      <c r="H24" s="884"/>
      <c r="I24" s="885"/>
    </row>
    <row r="25" spans="1:9" s="1" customFormat="1" ht="12" customHeight="1" thickBot="1">
      <c r="A25" s="366"/>
      <c r="B25" s="105" t="s">
        <v>143</v>
      </c>
      <c r="C25" s="106" t="s">
        <v>327</v>
      </c>
      <c r="D25" s="456"/>
      <c r="E25" s="107">
        <f>+G25+H25+F25+I25</f>
        <v>0</v>
      </c>
      <c r="F25" s="166">
        <f>SUM(F22:F24)</f>
        <v>0</v>
      </c>
      <c r="G25" s="166">
        <f>SUM(G22:G24)</f>
        <v>0</v>
      </c>
      <c r="H25" s="166"/>
      <c r="I25" s="167"/>
    </row>
  </sheetData>
  <mergeCells count="3">
    <mergeCell ref="B1:E1"/>
    <mergeCell ref="F1:I2"/>
    <mergeCell ref="B2: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PRESUPUESTO</vt:lpstr>
      <vt:lpstr>ANA</vt:lpstr>
      <vt:lpstr>PAPSO</vt:lpstr>
      <vt:lpstr>ANA!Área_de_impresión</vt:lpstr>
      <vt:lpstr>PRESUPUESTO!Área_de_impresión</vt:lpstr>
      <vt:lpstr>PRESUPUESTO!Títulos_a_imprimir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Martinez</dc:creator>
  <cp:lastModifiedBy>portatil</cp:lastModifiedBy>
  <cp:lastPrinted>2021-06-21T20:38:30Z</cp:lastPrinted>
  <dcterms:created xsi:type="dcterms:W3CDTF">2020-07-24T02:23:05Z</dcterms:created>
  <dcterms:modified xsi:type="dcterms:W3CDTF">2021-11-10T16:56:49Z</dcterms:modified>
</cp:coreProperties>
</file>