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RAESTRUCTURA PASTO SALUD\ING. AMANDA RAMOS\CONTRATACION\CONTRATACION 2020\OBRAS INMEDITAS 2020\ANEXO TÉCNICO\"/>
    </mc:Choice>
  </mc:AlternateContent>
  <bookViews>
    <workbookView xWindow="-120" yWindow="-120" windowWidth="20730" windowHeight="11160" activeTab="3"/>
  </bookViews>
  <sheets>
    <sheet name="ENCANO" sheetId="16" r:id="rId1"/>
    <sheet name="EL ROSARIO" sheetId="18" r:id="rId2"/>
    <sheet name="CABRERA" sheetId="15" r:id="rId3"/>
    <sheet name="LA LAGUNA" sheetId="17" r:id="rId4"/>
  </sheets>
  <externalReferences>
    <externalReference r:id="rId5"/>
  </externalReferences>
  <definedNames>
    <definedName name="_xlnm.Print_Area" localSheetId="2">CABRERA!$A$1:$F$104</definedName>
    <definedName name="_xlnm.Print_Area" localSheetId="1">'EL ROSARIO'!$A$1:$F$16</definedName>
    <definedName name="_xlnm.Print_Area" localSheetId="0">ENCANO!$A$1:$F$50</definedName>
    <definedName name="_xlnm.Print_Area" localSheetId="3">'LA LAGUNA'!$A$1:$F$24</definedName>
  </definedNames>
  <calcPr calcId="152511"/>
</workbook>
</file>

<file path=xl/calcChain.xml><?xml version="1.0" encoding="utf-8"?>
<calcChain xmlns="http://schemas.openxmlformats.org/spreadsheetml/2006/main">
  <c r="B91" i="15" l="1"/>
  <c r="B90" i="15"/>
  <c r="B88" i="15"/>
  <c r="D87" i="15"/>
  <c r="D86" i="15"/>
  <c r="D85" i="15"/>
  <c r="B81" i="15"/>
  <c r="B80" i="15"/>
  <c r="B73" i="15"/>
  <c r="D72" i="15"/>
  <c r="B72" i="15"/>
  <c r="D71" i="15"/>
  <c r="D70" i="15"/>
  <c r="D69" i="15"/>
  <c r="D68" i="15"/>
  <c r="B68" i="15"/>
  <c r="D67" i="15"/>
  <c r="D66" i="15"/>
  <c r="D64" i="15"/>
  <c r="D62" i="15"/>
  <c r="D58" i="15" l="1"/>
  <c r="D47" i="15"/>
</calcChain>
</file>

<file path=xl/sharedStrings.xml><?xml version="1.0" encoding="utf-8"?>
<sst xmlns="http://schemas.openxmlformats.org/spreadsheetml/2006/main" count="396" uniqueCount="168">
  <si>
    <t>CANTIDAD</t>
  </si>
  <si>
    <t>TOTAL</t>
  </si>
  <si>
    <t>ACTIVIDAD</t>
  </si>
  <si>
    <t>UNIDAD</t>
  </si>
  <si>
    <t>VLR.UNITARIO</t>
  </si>
  <si>
    <t>VLR.TOTAL</t>
  </si>
  <si>
    <t>UTILIDADES 5%</t>
  </si>
  <si>
    <t>ITEM</t>
  </si>
  <si>
    <t>SUBTOTAL</t>
  </si>
  <si>
    <t>ADMINISTRACION 22%</t>
  </si>
  <si>
    <t>IMPREVISTOS 3%</t>
  </si>
  <si>
    <t xml:space="preserve">                            </t>
  </si>
  <si>
    <t>Excavación a mano en material común medida en banco</t>
  </si>
  <si>
    <t>Alambre de púas calibre 14</t>
  </si>
  <si>
    <t>Mampostería en ladrillo común a la vista.</t>
  </si>
  <si>
    <t xml:space="preserve">ANEXO No 1 </t>
  </si>
  <si>
    <t>TANQUES DE RESERVA DE AGUA</t>
  </si>
  <si>
    <t>1.1</t>
  </si>
  <si>
    <t>Localización y replanteo</t>
  </si>
  <si>
    <t>M2</t>
  </si>
  <si>
    <t>1.2</t>
  </si>
  <si>
    <t>Excavación manual en material común</t>
  </si>
  <si>
    <t>M3</t>
  </si>
  <si>
    <t>1.3</t>
  </si>
  <si>
    <t>Concreto de 2500 psi para solado</t>
  </si>
  <si>
    <t>1.4</t>
  </si>
  <si>
    <t>Acero de refuerzo</t>
  </si>
  <si>
    <t>KG</t>
  </si>
  <si>
    <t>1.5</t>
  </si>
  <si>
    <t>ZAPATAS DE 0,6X0,6X0.25M. CONCRETO 3000 PSI</t>
  </si>
  <si>
    <t>UND</t>
  </si>
  <si>
    <t>1.6</t>
  </si>
  <si>
    <t xml:space="preserve">VIGA DE CIMENTACION  0.30*0.30 , Concreto 3000 Psi. </t>
  </si>
  <si>
    <t>ML</t>
  </si>
  <si>
    <t>1.7</t>
  </si>
  <si>
    <t>COLUMNAS  0,30*0,30 Concreto 3000 psi</t>
  </si>
  <si>
    <t>1.8</t>
  </si>
  <si>
    <t>VIGA AREA DE 0,3X0,30 Concreto 3000 psi</t>
  </si>
  <si>
    <t>1.9</t>
  </si>
  <si>
    <t>Recebo compactado con saltarín</t>
  </si>
  <si>
    <t>1.10</t>
  </si>
  <si>
    <t>Placa  de entrepiso en lamina de acero galvanizada de 2" C-22</t>
  </si>
  <si>
    <t>1.11</t>
  </si>
  <si>
    <t>Placa contrapiso e=0,10m concreto 3000 Psi  inc. malla</t>
  </si>
  <si>
    <t>1.12</t>
  </si>
  <si>
    <t>Suministro e instalación de  tanques de 2000 litros incluye flotador y accesorios</t>
  </si>
  <si>
    <t>1.13</t>
  </si>
  <si>
    <t>Tubería hidráulica pvc de 1/2"</t>
  </si>
  <si>
    <t>1.14</t>
  </si>
  <si>
    <t>Punto Hidráulico pvc de 1/2"</t>
  </si>
  <si>
    <t>1.15</t>
  </si>
  <si>
    <t>Suministro e instalación válvula cheque DE 1/2"</t>
  </si>
  <si>
    <t>1.16</t>
  </si>
  <si>
    <t>Llave de paso de bola de 1/2"</t>
  </si>
  <si>
    <t>1.17</t>
  </si>
  <si>
    <t xml:space="preserve">Aseo y limpieza áreas </t>
  </si>
  <si>
    <t>1.18</t>
  </si>
  <si>
    <t>Plataforma metálica de 2,5x0,60 MTS, para acceso a tanque de almacenamiento elevado, incluye pasamanos</t>
  </si>
  <si>
    <t>1.19</t>
  </si>
  <si>
    <t>Retiro y disposición de material sobrante Inc. Pago de escombrera municipal</t>
  </si>
  <si>
    <t>ADECUACION CONSULTORIO DE VACUNACION</t>
  </si>
  <si>
    <t>2.1</t>
  </si>
  <si>
    <t>Demolición Mesón</t>
  </si>
  <si>
    <t xml:space="preserve">2.2 </t>
  </si>
  <si>
    <t xml:space="preserve">Mesón en acero inoxidable AISI 304 - C-18 con poceta de 0,5x0,5 cm y profundidad de 0,4 cm, inc. Salpicadero, entrepaños y estructura soporte </t>
  </si>
  <si>
    <t>2.3</t>
  </si>
  <si>
    <t>2.4</t>
  </si>
  <si>
    <t>2.5</t>
  </si>
  <si>
    <t>Acople con llave de paso</t>
  </si>
  <si>
    <t>RED ORIENTE - CENTRO DE SALUD EL ENCANO</t>
  </si>
  <si>
    <t>ADECUACIÓN DEPOSITO DE RESIDUOS SOLIDOS</t>
  </si>
  <si>
    <t>3.1</t>
  </si>
  <si>
    <t>Adecuación deposito de residuos solidos</t>
  </si>
  <si>
    <t>RED ORIENTE - CENTRO DE SALUD EL ROSARIO</t>
  </si>
  <si>
    <t>Excavación manual en material común, medida en banco</t>
  </si>
  <si>
    <t>Retiro y disposición de material sobrante medido en banco Inc. Pago de escombrera municipal</t>
  </si>
  <si>
    <t>ADECUACIONES ELECTRICAS</t>
  </si>
  <si>
    <t>Desmonte de lámparas</t>
  </si>
  <si>
    <t>3.2</t>
  </si>
  <si>
    <t>3.3</t>
  </si>
  <si>
    <t>Descapote y limpieza</t>
  </si>
  <si>
    <t xml:space="preserve">Retiro y disposición de material sobrante medido en banco Inc. Pago de escombrera municipal </t>
  </si>
  <si>
    <t>3.4</t>
  </si>
  <si>
    <t>Concreto Ciclópeo 60% Concreto 2500 psi, 40% Rajón</t>
  </si>
  <si>
    <t>Viga de cimentación de 0.20 x 0.20 m., Concreto 3000 psi</t>
  </si>
  <si>
    <t>Columna en concreto 0.20x0.20, Concreto 3000 psi</t>
  </si>
  <si>
    <t xml:space="preserve">Acero de refuerzo </t>
  </si>
  <si>
    <t>Remate en mortero 1:4 e= 5 cm.</t>
  </si>
  <si>
    <t>Cerramiento en Malla eslabonada 2"x2" calibre 10,  marco en Angulo de 1-1/2" x 1/4" , tubo galvanizado de 2", incluye refuerzos esquineros y pintura</t>
  </si>
  <si>
    <t>Puerta doble  de 2x2.70 m. en tubo galvanizado de 2" Calibre 1.5 mm,  malla eslabonada calibre 10 incluye pintura</t>
  </si>
  <si>
    <t>CERRAMIENTO LOTE POSTERIOR</t>
  </si>
  <si>
    <t>Traslado de RACK 10 puntos inc. Cable categoría 6, conector RJ45 categoría 6, JACK categoría 6, canaleta y mano de obra</t>
  </si>
  <si>
    <t xml:space="preserve">Pedestales  de 0.20x0.20x0.40 m en concreto 3000 PSI </t>
  </si>
  <si>
    <t>Suministro e instalación de bala de 12w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</si>
  <si>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</si>
  <si>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</si>
  <si>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</si>
  <si>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</si>
  <si>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</si>
  <si>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</si>
  <si>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</si>
  <si>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</si>
  <si>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</si>
  <si>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</si>
  <si>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</si>
  <si>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</si>
  <si>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</si>
  <si>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</si>
  <si>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OBRAS DE PRIVACIDAD</t>
  </si>
  <si>
    <t>División en PVC  plegable con riel y cenefa en aluminio para consultorios</t>
  </si>
  <si>
    <t>Demolición de mesón</t>
  </si>
  <si>
    <t>Traslado de mueble existente</t>
  </si>
  <si>
    <t>Demolición de muro e= 15 cm</t>
  </si>
  <si>
    <t>Muro en superboard de 10mm, dos caras inc. estructura y pintura tipo 1</t>
  </si>
  <si>
    <t>Estuco Interior</t>
  </si>
  <si>
    <t>Cielo raso en lamina PVC , espesor 5mm machihembrado Inc. estructura en perfilaría rolada y ángulo en pvc, color blanco</t>
  </si>
  <si>
    <t>Enchape cerámica pared</t>
  </si>
  <si>
    <t>Enchape cerámica piso T-5</t>
  </si>
  <si>
    <t>5.1</t>
  </si>
  <si>
    <t>5.2</t>
  </si>
  <si>
    <t>5.3</t>
  </si>
  <si>
    <t>5.4</t>
  </si>
  <si>
    <t>Punto sanitario pvc de 2"</t>
  </si>
  <si>
    <t>5.6</t>
  </si>
  <si>
    <t>Tubería sanitaria de 2"</t>
  </si>
  <si>
    <t>6.1</t>
  </si>
  <si>
    <t>Punto de iluminación, incluye cable y accesorios</t>
  </si>
  <si>
    <t>Tomas dobles, incluye cable y accesorios</t>
  </si>
  <si>
    <t xml:space="preserve">Punto de datos , incluye cable y accesorios </t>
  </si>
  <si>
    <t xml:space="preserve">Tomas regulado, incluye cable y accesorios </t>
  </si>
  <si>
    <t>Pintura vinilo pared tipo 1 inc. Resanes</t>
  </si>
  <si>
    <t>Pintura ventana metálica</t>
  </si>
  <si>
    <t>Poceta de aseo de 0,6x0,6, enchapada</t>
  </si>
  <si>
    <t>Desmonte ventanas</t>
  </si>
  <si>
    <t>Suministro e instalación Puerta en aluminio blanco T11-02, enchape  F06, inc. .Chapa de seguridad</t>
  </si>
  <si>
    <t>5.5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</si>
  <si>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</si>
  <si>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</si>
  <si>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</si>
  <si>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</si>
  <si>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</si>
  <si>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</si>
  <si>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</si>
  <si>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</si>
  <si>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</si>
  <si>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</si>
  <si>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</si>
  <si>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</si>
  <si>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</si>
  <si>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</si>
  <si>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</si>
  <si>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</si>
  <si>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</si>
  <si>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</si>
  <si>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</si>
  <si>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</si>
  <si>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</si>
  <si>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</si>
  <si>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</si>
  <si>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</si>
  <si>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</si>
  <si>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Cabina compresor de odontología</t>
  </si>
  <si>
    <t>ADECUACIÓN ÁREA DE TOMA DE MUESTRAS, CUARTO DE ASEO Y ÁREA DE RACK</t>
  </si>
  <si>
    <t>Instalación lámpara tipo led de 46 vatios de 120cm x 30cm para incrustar en cielo falso.</t>
  </si>
  <si>
    <t>1.1.</t>
  </si>
  <si>
    <t xml:space="preserve">MANTENIMIENTO PARA ATENDER REQUERIMIENTOS INMEDIATOS DE INFRAESTRUCTURA HOSPITALARIA DE LA RED PRESTADORA DE SERVICIOS DE SALUD DE LA EMPRESA SOCIAL DEL ESTADO PASTO SALUD E.S.E - 2020 </t>
  </si>
  <si>
    <t>RED ORIENTE - CENTRO DE SALUD LA LAGUNA</t>
  </si>
  <si>
    <t>RED ORIENTE - CENTRO DE SALUD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</si>
</sst>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\$\ #,##0.00"/>
    <numFmt numFmtId="165" formatCode="_(* #,##0_);_(* \(#,##0\);_(* &quot;-&quot;??_);_(@_)"/>
    <numFmt numFmtId="166" formatCode="&quot;$&quot;\ #,##0.00"/>
    <numFmt numFmtId="167" formatCode="0.0"/>
    <numFmt numFmtId="168" formatCode="_ * #,##0.00_ ;_ * \-#,##0.00_ ;_ * &quot;-&quot;??_ ;_ @_ "/>
    <numFmt numFmtId="169" formatCode="_(* #,##0.0_);_(* \(#,##0.0\);_(* &quot;-&quot;??_);_(@_)"/>
  </numFmts>
  <fonts count="14" x14ac:knownFonts="1">
    <font>
      <sz val="10"/>
      <color rgb="FF000000"/>
      <name val="Times New Roman"/>
      <charset val="204"/>
    </font>
    <font>
      <sz val="9"/>
      <name val="Calibri"/>
      <family val="2"/>
    </font>
    <font>
      <sz val="10"/>
      <color rgb="FF000000"/>
      <name val="Times New Roman"/>
      <family val="1"/>
    </font>
    <font>
      <b/>
      <sz val="9"/>
      <name val="Calibri"/>
      <family val="2"/>
    </font>
    <font>
      <sz val="9"/>
      <name val="Times New Roman"/>
      <family val="1"/>
    </font>
    <font>
      <sz val="10"/>
      <name val="Century Gothic"/>
      <family val="2"/>
    </font>
    <font>
      <sz val="10"/>
      <name val="Times New Roman"/>
      <family val="1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entury Gothic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/>
    <xf numFmtId="44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</cellStyleXfs>
  <cellXfs count="127">
    <xf numFmtId="0" fontId="0" fillId="0" borderId="0" xfId="0" applyFill="1" applyBorder="1" applyAlignment="1">
      <alignment horizontal="left" vertical="top"/>
    </xf>
    <xf numFmtId="0" fontId="5" fillId="4" borderId="0" xfId="0" applyFont="1" applyFill="1"/>
    <xf numFmtId="43" fontId="4" fillId="4" borderId="0" xfId="1" applyFont="1" applyFill="1" applyBorder="1" applyAlignment="1">
      <alignment horizontal="left" vertical="top"/>
    </xf>
    <xf numFmtId="43" fontId="6" fillId="4" borderId="0" xfId="1" applyFont="1" applyFill="1" applyBorder="1" applyAlignment="1">
      <alignment horizontal="left" vertical="top"/>
    </xf>
    <xf numFmtId="165" fontId="1" fillId="4" borderId="0" xfId="1" applyNumberFormat="1" applyFont="1" applyFill="1" applyBorder="1" applyAlignment="1">
      <alignment horizontal="left"/>
    </xf>
    <xf numFmtId="165" fontId="1" fillId="4" borderId="0" xfId="1" applyNumberFormat="1" applyFont="1" applyFill="1" applyBorder="1" applyAlignment="1">
      <alignment horizontal="left" vertical="center"/>
    </xf>
    <xf numFmtId="165" fontId="4" fillId="4" borderId="0" xfId="1" applyNumberFormat="1" applyFont="1" applyFill="1" applyBorder="1" applyAlignment="1">
      <alignment horizontal="left" vertical="center"/>
    </xf>
    <xf numFmtId="165" fontId="6" fillId="4" borderId="0" xfId="1" applyNumberFormat="1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 wrapText="1"/>
    </xf>
    <xf numFmtId="2" fontId="7" fillId="2" borderId="4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168" fontId="1" fillId="0" borderId="4" xfId="4" applyFont="1" applyFill="1" applyBorder="1" applyAlignment="1">
      <alignment vertical="center" wrapText="1"/>
    </xf>
    <xf numFmtId="1" fontId="1" fillId="0" borderId="4" xfId="5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right" vertical="center" wrapText="1" shrinkToFit="1"/>
    </xf>
    <xf numFmtId="44" fontId="1" fillId="4" borderId="4" xfId="3" applyFont="1" applyFill="1" applyBorder="1" applyAlignment="1">
      <alignment vertical="center" wrapText="1"/>
    </xf>
    <xf numFmtId="1" fontId="1" fillId="0" borderId="4" xfId="5" applyNumberFormat="1" applyFont="1" applyFill="1" applyBorder="1" applyAlignment="1">
      <alignment horizontal="left" wrapText="1"/>
    </xf>
    <xf numFmtId="1" fontId="1" fillId="0" borderId="4" xfId="5" applyNumberFormat="1" applyFont="1" applyFill="1" applyBorder="1" applyAlignment="1">
      <alignment horizontal="center" wrapText="1"/>
    </xf>
    <xf numFmtId="1" fontId="1" fillId="0" borderId="4" xfId="5" applyNumberFormat="1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wrapText="1"/>
    </xf>
    <xf numFmtId="164" fontId="7" fillId="4" borderId="4" xfId="0" applyNumberFormat="1" applyFont="1" applyFill="1" applyBorder="1" applyAlignment="1">
      <alignment horizontal="right" vertical="center" wrapText="1" shrinkToFit="1"/>
    </xf>
    <xf numFmtId="0" fontId="3" fillId="4" borderId="1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top" wrapText="1"/>
    </xf>
    <xf numFmtId="6" fontId="1" fillId="4" borderId="4" xfId="0" applyNumberFormat="1" applyFont="1" applyFill="1" applyBorder="1" applyAlignment="1">
      <alignment horizontal="right" vertical="center" wrapText="1"/>
    </xf>
    <xf numFmtId="2" fontId="8" fillId="4" borderId="4" xfId="0" applyNumberFormat="1" applyFont="1" applyFill="1" applyBorder="1" applyAlignment="1">
      <alignment horizontal="center" vertical="center" shrinkToFit="1"/>
    </xf>
    <xf numFmtId="166" fontId="1" fillId="4" borderId="4" xfId="1" applyNumberFormat="1" applyFont="1" applyFill="1" applyBorder="1" applyAlignment="1">
      <alignment horizontal="right" vertical="center" wrapText="1"/>
    </xf>
    <xf numFmtId="1" fontId="7" fillId="4" borderId="4" xfId="0" applyNumberFormat="1" applyFont="1" applyFill="1" applyBorder="1" applyAlignment="1">
      <alignment horizontal="center" shrinkToFit="1"/>
    </xf>
    <xf numFmtId="1" fontId="7" fillId="4" borderId="1" xfId="0" applyNumberFormat="1" applyFont="1" applyFill="1" applyBorder="1" applyAlignment="1">
      <alignment horizontal="left" vertical="center" wrapText="1" shrinkToFit="1"/>
    </xf>
    <xf numFmtId="43" fontId="7" fillId="4" borderId="4" xfId="1" applyFont="1" applyFill="1" applyBorder="1" applyAlignment="1">
      <alignment horizontal="center" shrinkToFit="1"/>
    </xf>
    <xf numFmtId="6" fontId="3" fillId="4" borderId="4" xfId="1" applyNumberFormat="1" applyFont="1" applyFill="1" applyBorder="1" applyAlignment="1">
      <alignment horizontal="right" vertical="top" shrinkToFit="1"/>
    </xf>
    <xf numFmtId="1" fontId="7" fillId="4" borderId="0" xfId="0" applyNumberFormat="1" applyFont="1" applyFill="1" applyBorder="1" applyAlignment="1">
      <alignment horizontal="center" shrinkToFit="1"/>
    </xf>
    <xf numFmtId="1" fontId="7" fillId="4" borderId="0" xfId="0" applyNumberFormat="1" applyFont="1" applyFill="1" applyBorder="1" applyAlignment="1">
      <alignment horizontal="left" vertical="center" shrinkToFit="1"/>
    </xf>
    <xf numFmtId="164" fontId="3" fillId="4" borderId="0" xfId="0" applyNumberFormat="1" applyFont="1" applyFill="1" applyBorder="1" applyAlignment="1">
      <alignment horizontal="center" vertical="top" shrinkToFit="1"/>
    </xf>
    <xf numFmtId="0" fontId="8" fillId="4" borderId="0" xfId="0" applyFont="1" applyFill="1" applyBorder="1" applyAlignment="1">
      <alignment horizontal="left" vertical="top"/>
    </xf>
    <xf numFmtId="1" fontId="7" fillId="4" borderId="4" xfId="0" applyNumberFormat="1" applyFont="1" applyFill="1" applyBorder="1" applyAlignment="1">
      <alignment horizontal="center" vertical="center" shrinkToFit="1"/>
    </xf>
    <xf numFmtId="2" fontId="8" fillId="4" borderId="5" xfId="0" applyNumberFormat="1" applyFont="1" applyFill="1" applyBorder="1" applyAlignment="1">
      <alignment horizontal="center" vertical="center" shrinkToFit="1"/>
    </xf>
    <xf numFmtId="1" fontId="7" fillId="4" borderId="4" xfId="0" applyNumberFormat="1" applyFont="1" applyFill="1" applyBorder="1" applyAlignment="1">
      <alignment horizontal="left" vertical="center" wrapText="1" shrinkToFit="1"/>
    </xf>
    <xf numFmtId="0" fontId="1" fillId="4" borderId="4" xfId="0" applyFont="1" applyFill="1" applyBorder="1" applyAlignment="1">
      <alignment horizontal="left" vertical="top" wrapText="1"/>
    </xf>
    <xf numFmtId="1" fontId="1" fillId="4" borderId="4" xfId="0" applyNumberFormat="1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shrinkToFit="1"/>
    </xf>
    <xf numFmtId="164" fontId="8" fillId="4" borderId="4" xfId="0" applyNumberFormat="1" applyFont="1" applyFill="1" applyBorder="1" applyAlignment="1">
      <alignment vertical="center" shrinkToFit="1"/>
    </xf>
    <xf numFmtId="0" fontId="8" fillId="4" borderId="4" xfId="0" applyFont="1" applyFill="1" applyBorder="1" applyAlignment="1">
      <alignment vertical="center" wrapText="1"/>
    </xf>
    <xf numFmtId="167" fontId="8" fillId="4" borderId="4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right" vertical="center" shrinkToFit="1"/>
    </xf>
    <xf numFmtId="2" fontId="8" fillId="4" borderId="4" xfId="0" applyNumberFormat="1" applyFont="1" applyFill="1" applyBorder="1" applyAlignment="1">
      <alignment horizontal="center" vertical="center" wrapText="1"/>
    </xf>
    <xf numFmtId="2" fontId="8" fillId="4" borderId="4" xfId="0" applyNumberFormat="1" applyFont="1" applyFill="1" applyBorder="1" applyAlignment="1">
      <alignment horizontal="right" vertical="center" shrinkToFit="1"/>
    </xf>
    <xf numFmtId="0" fontId="7" fillId="4" borderId="1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right" vertical="center" shrinkToFit="1"/>
    </xf>
    <xf numFmtId="164" fontId="7" fillId="4" borderId="4" xfId="0" applyNumberFormat="1" applyFont="1" applyFill="1" applyBorder="1" applyAlignment="1">
      <alignment vertical="center" shrinkToFit="1"/>
    </xf>
    <xf numFmtId="164" fontId="0" fillId="0" borderId="0" xfId="0" applyNumberFormat="1" applyFill="1" applyBorder="1" applyAlignment="1">
      <alignment horizontal="left" vertical="top"/>
    </xf>
    <xf numFmtId="2" fontId="8" fillId="4" borderId="1" xfId="0" applyNumberFormat="1" applyFont="1" applyFill="1" applyBorder="1" applyAlignment="1">
      <alignment horizontal="right" vertical="center" shrinkToFit="1"/>
    </xf>
    <xf numFmtId="0" fontId="7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top" wrapText="1"/>
    </xf>
    <xf numFmtId="2" fontId="8" fillId="4" borderId="0" xfId="0" applyNumberFormat="1" applyFont="1" applyFill="1" applyBorder="1" applyAlignment="1">
      <alignment horizontal="center" vertical="center" shrinkToFit="1"/>
    </xf>
    <xf numFmtId="1" fontId="7" fillId="4" borderId="0" xfId="0" applyNumberFormat="1" applyFont="1" applyFill="1" applyBorder="1" applyAlignment="1">
      <alignment horizontal="left" vertical="center" wrapText="1" shrinkToFit="1"/>
    </xf>
    <xf numFmtId="43" fontId="7" fillId="4" borderId="0" xfId="1" applyFont="1" applyFill="1" applyBorder="1" applyAlignment="1">
      <alignment horizontal="center" shrinkToFit="1"/>
    </xf>
    <xf numFmtId="6" fontId="3" fillId="4" borderId="0" xfId="1" applyNumberFormat="1" applyFont="1" applyFill="1" applyBorder="1" applyAlignment="1">
      <alignment horizontal="right" vertical="top" shrinkToFit="1"/>
    </xf>
    <xf numFmtId="0" fontId="3" fillId="4" borderId="4" xfId="0" applyFont="1" applyFill="1" applyBorder="1" applyAlignment="1">
      <alignment horizontal="center" vertical="top" wrapText="1"/>
    </xf>
    <xf numFmtId="44" fontId="0" fillId="0" borderId="0" xfId="0" applyNumberFormat="1" applyFill="1" applyBorder="1" applyAlignment="1">
      <alignment horizontal="left" vertical="top"/>
    </xf>
    <xf numFmtId="166" fontId="1" fillId="4" borderId="4" xfId="1" applyNumberFormat="1" applyFont="1" applyFill="1" applyBorder="1" applyAlignment="1">
      <alignment horizontal="center" vertical="center" wrapText="1"/>
    </xf>
    <xf numFmtId="2" fontId="8" fillId="4" borderId="4" xfId="1" applyNumberFormat="1" applyFont="1" applyFill="1" applyBorder="1" applyAlignment="1">
      <alignment horizontal="right" vertical="center" wrapText="1"/>
    </xf>
    <xf numFmtId="169" fontId="8" fillId="4" borderId="4" xfId="1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2" fontId="8" fillId="4" borderId="0" xfId="0" applyNumberFormat="1" applyFont="1" applyFill="1" applyBorder="1" applyAlignment="1">
      <alignment horizontal="right" vertical="center"/>
    </xf>
    <xf numFmtId="1" fontId="7" fillId="4" borderId="1" xfId="0" applyNumberFormat="1" applyFont="1" applyFill="1" applyBorder="1" applyAlignment="1">
      <alignment horizontal="center" vertical="center" shrinkToFit="1"/>
    </xf>
    <xf numFmtId="1" fontId="7" fillId="4" borderId="1" xfId="0" applyNumberFormat="1" applyFont="1" applyFill="1" applyBorder="1" applyAlignment="1">
      <alignment horizontal="left" vertical="center" shrinkToFit="1"/>
    </xf>
    <xf numFmtId="1" fontId="7" fillId="4" borderId="4" xfId="0" applyNumberFormat="1" applyFont="1" applyFill="1" applyBorder="1" applyAlignment="1">
      <alignment horizontal="right" vertical="center" shrinkToFit="1"/>
    </xf>
    <xf numFmtId="164" fontId="3" fillId="4" borderId="4" xfId="0" applyNumberFormat="1" applyFont="1" applyFill="1" applyBorder="1" applyAlignment="1">
      <alignment horizontal="center" vertical="center" shrinkToFit="1"/>
    </xf>
    <xf numFmtId="44" fontId="6" fillId="4" borderId="0" xfId="0" applyNumberFormat="1" applyFont="1" applyFill="1" applyAlignment="1">
      <alignment horizontal="left" vertical="top"/>
    </xf>
    <xf numFmtId="44" fontId="5" fillId="4" borderId="0" xfId="0" applyNumberFormat="1" applyFont="1" applyFill="1"/>
    <xf numFmtId="6" fontId="0" fillId="0" borderId="0" xfId="0" applyNumberFormat="1" applyFill="1" applyBorder="1" applyAlignment="1">
      <alignment horizontal="left" vertical="top"/>
    </xf>
    <xf numFmtId="0" fontId="3" fillId="4" borderId="4" xfId="0" applyFon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left" vertical="top"/>
    </xf>
    <xf numFmtId="43" fontId="5" fillId="4" borderId="0" xfId="1" applyFont="1" applyFill="1"/>
    <xf numFmtId="0" fontId="1" fillId="4" borderId="2" xfId="0" applyFont="1" applyFill="1" applyBorder="1" applyAlignment="1">
      <alignment horizontal="left" vertical="top" wrapText="1"/>
    </xf>
    <xf numFmtId="44" fontId="7" fillId="4" borderId="4" xfId="3" applyFont="1" applyFill="1" applyBorder="1" applyAlignment="1">
      <alignment horizontal="right" vertical="top" shrinkToFit="1"/>
    </xf>
    <xf numFmtId="44" fontId="7" fillId="4" borderId="4" xfId="3" applyFont="1" applyFill="1" applyBorder="1" applyAlignment="1">
      <alignment horizontal="center" vertical="top" shrinkToFit="1"/>
    </xf>
    <xf numFmtId="44" fontId="7" fillId="4" borderId="10" xfId="3" applyFont="1" applyFill="1" applyBorder="1" applyAlignment="1">
      <alignment horizontal="center" vertical="top" shrinkToFit="1"/>
    </xf>
    <xf numFmtId="44" fontId="7" fillId="4" borderId="8" xfId="3" applyFont="1" applyFill="1" applyBorder="1" applyAlignment="1">
      <alignment horizontal="center" vertical="top" shrinkToFit="1"/>
    </xf>
    <xf numFmtId="44" fontId="7" fillId="2" borderId="8" xfId="3" applyFont="1" applyFill="1" applyBorder="1" applyAlignment="1">
      <alignment horizontal="center" vertical="top" shrinkToFit="1"/>
    </xf>
    <xf numFmtId="44" fontId="7" fillId="4" borderId="4" xfId="3" applyFont="1" applyFill="1" applyBorder="1" applyAlignment="1">
      <alignment vertical="top" shrinkToFit="1"/>
    </xf>
    <xf numFmtId="44" fontId="3" fillId="4" borderId="4" xfId="3" applyFont="1" applyFill="1" applyBorder="1" applyAlignment="1">
      <alignment horizontal="left" vertical="top" shrinkToFit="1"/>
    </xf>
    <xf numFmtId="44" fontId="3" fillId="2" borderId="4" xfId="3" applyFont="1" applyFill="1" applyBorder="1" applyAlignment="1">
      <alignment horizontal="left" vertical="top" shrinkToFit="1"/>
    </xf>
    <xf numFmtId="0" fontId="8" fillId="4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shrinkToFit="1"/>
    </xf>
    <xf numFmtId="1" fontId="7" fillId="4" borderId="6" xfId="0" applyNumberFormat="1" applyFont="1" applyFill="1" applyBorder="1" applyAlignment="1">
      <alignment horizontal="center" shrinkToFit="1"/>
    </xf>
    <xf numFmtId="1" fontId="7" fillId="4" borderId="2" xfId="0" applyNumberFormat="1" applyFont="1" applyFill="1" applyBorder="1" applyAlignment="1">
      <alignment horizontal="center" shrinkToFit="1"/>
    </xf>
    <xf numFmtId="1" fontId="7" fillId="4" borderId="3" xfId="0" applyNumberFormat="1" applyFont="1" applyFill="1" applyBorder="1" applyAlignment="1">
      <alignment horizontal="center" shrinkToFit="1"/>
    </xf>
    <xf numFmtId="0" fontId="5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wrapText="1"/>
    </xf>
    <xf numFmtId="0" fontId="3" fillId="4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</cellXfs>
  <cellStyles count="6">
    <cellStyle name="%" xfId="2"/>
    <cellStyle name="Millares" xfId="1" builtinId="3"/>
    <cellStyle name="Millares 3" xfId="4"/>
    <cellStyle name="Moneda" xfId="3" builtinId="4"/>
    <cellStyle name="Normal" xfId="0" builtinId="0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1980406</xdr:colOff>
      <xdr:row>0</xdr:row>
      <xdr:rowOff>46437</xdr:rowOff>
    </xdr:from>
    <xdr:to>
      <xdr:col>3</xdr:col>
      <xdr:colOff>192088</xdr:colOff>
      <xdr:row>0</xdr:row>
      <xdr:rowOff>771525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370931" y="46437"/>
          <a:ext cx="1793082" cy="7250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1980406</xdr:colOff>
      <xdr:row>0</xdr:row>
      <xdr:rowOff>46437</xdr:rowOff>
    </xdr:from>
    <xdr:to>
      <xdr:col>3</xdr:col>
      <xdr:colOff>515938</xdr:colOff>
      <xdr:row>0</xdr:row>
      <xdr:rowOff>771525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370931" y="46437"/>
          <a:ext cx="1793082" cy="7250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2486026</xdr:colOff>
      <xdr:row>0</xdr:row>
      <xdr:rowOff>0</xdr:rowOff>
    </xdr:from>
    <xdr:to>
      <xdr:col>4</xdr:col>
      <xdr:colOff>304801</xdr:colOff>
      <xdr:row>0</xdr:row>
      <xdr:rowOff>866775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6C66100C-1C2E-4D44-919D-E8E7C435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828926" y="0"/>
          <a:ext cx="2209800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1980406</xdr:colOff>
      <xdr:row>0</xdr:row>
      <xdr:rowOff>46437</xdr:rowOff>
    </xdr:from>
    <xdr:to>
      <xdr:col>3</xdr:col>
      <xdr:colOff>192088</xdr:colOff>
      <xdr:row>0</xdr:row>
      <xdr:rowOff>771525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370931" y="46437"/>
          <a:ext cx="1793082" cy="7250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sto%20Salud\01%20Informacion%20Pasto%20Salud\APU%20MANT.%20PASTO%20SALUD%20-%20SEPTIEMBRE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UNITARIOS"/>
      <sheetName val="UNITARIOS "/>
      <sheetName val="INVENTARIOS"/>
      <sheetName val="1 CUBIERTAS, MUROS"/>
      <sheetName val="2 IMPIEZA POZO SEPTICO "/>
      <sheetName val="3 LIMPIEZA PLANTA TRA."/>
      <sheetName val="4 LIMPIEZA TANQUES DE AGUA"/>
      <sheetName val="5 LIMPIEZA TANQUES SUB. "/>
      <sheetName val="6 LIMPIEZA OZONIFICADRES"/>
      <sheetName val="7. PLANTAS DE AGUA POTABLE"/>
      <sheetName val="8 ZONAS VERDES"/>
      <sheetName val="9 HIDROSANITARIAS"/>
      <sheetName val="10 ELECTRICAS, DATOS, TEL"/>
      <sheetName val="11 RED DE GASES"/>
      <sheetName val="12 CANALES Y CUBIERTAS"/>
      <sheetName val="13 LIMPIEZA FACHADAS"/>
    </sheetNames>
    <sheetDataSet>
      <sheetData sheetId="0" refreshError="1"/>
      <sheetData sheetId="1" refreshError="1">
        <row r="62">
          <cell r="A62" t="str">
            <v>Lavamanos blanco de sobreponer</v>
          </cell>
          <cell r="AP62" t="str">
            <v>Lavaplatos de acero inoxidable inc. Griferia</v>
          </cell>
        </row>
        <row r="323">
          <cell r="A323" t="str">
            <v xml:space="preserve">Enchape en marmol verde ubatuba sobre mesón, inc. salpicadero y frontal </v>
          </cell>
        </row>
        <row r="329">
          <cell r="A329" t="str">
            <v>Mueble bajo sobre mesón en formica inc. entrepaños, puertas y cajoneras según detalle especifico</v>
          </cell>
        </row>
        <row r="1295">
          <cell r="CD1295" t="str">
            <v>Guardaescoba en PVC inc. Accesorios</v>
          </cell>
        </row>
        <row r="2137">
          <cell r="R2137" t="str">
            <v>Guardaescoba en cerámica piso T-5, e= 10 cm</v>
          </cell>
        </row>
      </sheetData>
      <sheetData sheetId="2" refreshError="1"/>
      <sheetData sheetId="3" refreshError="1">
        <row r="28">
          <cell r="B28" t="str">
            <v xml:space="preserve">Cielo raso en lamina PVC , espesor 5mm machihembrado Inc. estructura en perfilaría rolada y ángulo en pvc, color blanco </v>
          </cell>
        </row>
        <row r="135">
          <cell r="B135" t="str">
            <v>Pañete afinado para muros, mortero 1:4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8">
          <cell r="B28" t="str">
            <v>Desmonte de lámparas</v>
          </cell>
        </row>
        <row r="32">
          <cell r="B32" t="str">
            <v>Interruptor doble, incluye cable y accesorios</v>
          </cell>
        </row>
        <row r="48">
          <cell r="B48" t="str">
            <v>Suministro e instalación de bala de 12w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9"/>
  <sheetViews>
    <sheetView topLeftCell="A33" workbookViewId="0">
      <selection activeCell="F45" sqref="F45:F49"/>
    </sheetView>
  </sheetViews>
  <sheetFormatPr baseColWidth="10" defaultRowHeight="12.75" x14ac:dyDescent="0.2"/>
  <cols>
    <col min="1" max="1" width="6.83203125" customWidth="1"/>
    <col min="2" max="2" width="50.6640625" customWidth="1"/>
    <col min="5" max="5" width="15.33203125" customWidth="1"/>
    <col min="6" max="6" width="15.5" customWidth="1"/>
    <col min="7" max="7" width="15.5" bestFit="1" customWidth="1"/>
  </cols>
  <sheetData>
    <row r="1" spans="1:6" ht="69.75" customHeight="1" x14ac:dyDescent="0.2">
      <c r="A1" s="114"/>
      <c r="B1" s="114"/>
      <c r="C1" s="114"/>
      <c r="D1" s="114"/>
      <c r="E1" s="114"/>
      <c r="F1" s="114"/>
    </row>
    <row r="2" spans="1:6" x14ac:dyDescent="0.2">
      <c r="A2" s="115" t="s">
        <v>15</v>
      </c>
      <c r="B2" s="116"/>
      <c r="C2" s="116"/>
      <c r="D2" s="116"/>
      <c r="E2" s="116"/>
      <c r="F2" s="117"/>
    </row>
    <row r="3" spans="1:6" ht="30" customHeight="1" x14ac:dyDescent="0.2">
      <c r="A3" s="115" t="s">
        <v>165</v>
      </c>
      <c r="B3" s="116"/>
      <c r="C3" s="116"/>
      <c r="D3" s="116"/>
      <c r="E3" s="116"/>
      <c r="F3" s="117"/>
    </row>
    <row r="4" spans="1:6" x14ac:dyDescent="0.2">
      <c r="A4" s="118" t="s">
        <v>69</v>
      </c>
      <c r="B4" s="118"/>
      <c r="C4" s="118"/>
      <c r="D4" s="118"/>
      <c r="E4" s="118"/>
      <c r="F4" s="118"/>
    </row>
    <row r="5" spans="1:6" x14ac:dyDescent="0.2">
      <c r="A5" s="111"/>
      <c r="B5" s="112"/>
      <c r="C5" s="112"/>
      <c r="D5" s="112"/>
      <c r="E5" s="112"/>
      <c r="F5" s="113"/>
    </row>
    <row r="6" spans="1:6" x14ac:dyDescent="0.2">
      <c r="A6" s="19" t="s">
        <v>7</v>
      </c>
      <c r="B6" s="20" t="s">
        <v>2</v>
      </c>
      <c r="C6" s="20" t="s">
        <v>3</v>
      </c>
      <c r="D6" s="20" t="s">
        <v>0</v>
      </c>
      <c r="E6" s="21" t="s">
        <v>4</v>
      </c>
      <c r="F6" s="21" t="s">
        <v>5</v>
      </c>
    </row>
    <row r="7" spans="1:6" x14ac:dyDescent="0.2">
      <c r="A7" s="22">
        <v>1</v>
      </c>
      <c r="B7" s="23" t="s">
        <v>16</v>
      </c>
      <c r="C7" s="23"/>
      <c r="D7" s="23"/>
      <c r="E7" s="23"/>
      <c r="F7" s="23"/>
    </row>
    <row r="8" spans="1:6" x14ac:dyDescent="0.2">
      <c r="A8" s="24" t="s">
        <v>17</v>
      </c>
      <c r="B8" s="25" t="s">
        <v>18</v>
      </c>
      <c r="C8" s="26" t="s">
        <v>19</v>
      </c>
      <c r="D8" s="24">
        <v>9</v>
      </c>
      <c r="E8" s="27"/>
      <c r="F8" s="28"/>
    </row>
    <row r="9" spans="1:6" x14ac:dyDescent="0.2">
      <c r="A9" s="24" t="s">
        <v>20</v>
      </c>
      <c r="B9" s="25" t="s">
        <v>21</v>
      </c>
      <c r="C9" s="26" t="s">
        <v>22</v>
      </c>
      <c r="D9" s="24">
        <v>7</v>
      </c>
      <c r="E9" s="27"/>
      <c r="F9" s="28"/>
    </row>
    <row r="10" spans="1:6" x14ac:dyDescent="0.2">
      <c r="A10" s="24" t="s">
        <v>23</v>
      </c>
      <c r="B10" s="25" t="s">
        <v>24</v>
      </c>
      <c r="C10" s="26" t="s">
        <v>22</v>
      </c>
      <c r="D10" s="24">
        <v>1.3</v>
      </c>
      <c r="E10" s="27"/>
      <c r="F10" s="28"/>
    </row>
    <row r="11" spans="1:6" x14ac:dyDescent="0.2">
      <c r="A11" s="24" t="s">
        <v>25</v>
      </c>
      <c r="B11" s="25" t="s">
        <v>26</v>
      </c>
      <c r="C11" s="26" t="s">
        <v>27</v>
      </c>
      <c r="D11" s="24">
        <v>400</v>
      </c>
      <c r="E11" s="27"/>
      <c r="F11" s="28"/>
    </row>
    <row r="12" spans="1:6" x14ac:dyDescent="0.2">
      <c r="A12" s="24" t="s">
        <v>28</v>
      </c>
      <c r="B12" s="25" t="s">
        <v>29</v>
      </c>
      <c r="C12" s="26" t="s">
        <v>30</v>
      </c>
      <c r="D12" s="24">
        <v>4</v>
      </c>
      <c r="E12" s="27"/>
      <c r="F12" s="28"/>
    </row>
    <row r="13" spans="1:6" x14ac:dyDescent="0.2">
      <c r="A13" s="24" t="s">
        <v>31</v>
      </c>
      <c r="B13" s="25" t="s">
        <v>32</v>
      </c>
      <c r="C13" s="26" t="s">
        <v>33</v>
      </c>
      <c r="D13" s="24">
        <v>10.8</v>
      </c>
      <c r="E13" s="27"/>
      <c r="F13" s="28"/>
    </row>
    <row r="14" spans="1:6" x14ac:dyDescent="0.2">
      <c r="A14" s="24" t="s">
        <v>34</v>
      </c>
      <c r="B14" s="25" t="s">
        <v>35</v>
      </c>
      <c r="C14" s="26" t="s">
        <v>33</v>
      </c>
      <c r="D14" s="24">
        <v>11</v>
      </c>
      <c r="E14" s="27"/>
      <c r="F14" s="28"/>
    </row>
    <row r="15" spans="1:6" x14ac:dyDescent="0.2">
      <c r="A15" s="24" t="s">
        <v>36</v>
      </c>
      <c r="B15" s="25" t="s">
        <v>37</v>
      </c>
      <c r="C15" s="26" t="s">
        <v>33</v>
      </c>
      <c r="D15" s="24">
        <v>11</v>
      </c>
      <c r="E15" s="27"/>
      <c r="F15" s="28"/>
    </row>
    <row r="16" spans="1:6" x14ac:dyDescent="0.2">
      <c r="A16" s="24" t="s">
        <v>38</v>
      </c>
      <c r="B16" s="29" t="s">
        <v>39</v>
      </c>
      <c r="C16" s="30" t="s">
        <v>22</v>
      </c>
      <c r="D16" s="24">
        <v>1.8</v>
      </c>
      <c r="E16" s="27"/>
      <c r="F16" s="28"/>
    </row>
    <row r="17" spans="1:6" ht="24" x14ac:dyDescent="0.2">
      <c r="A17" s="24" t="s">
        <v>40</v>
      </c>
      <c r="B17" s="29" t="s">
        <v>41</v>
      </c>
      <c r="C17" s="30" t="s">
        <v>19</v>
      </c>
      <c r="D17" s="24">
        <v>9</v>
      </c>
      <c r="E17" s="27"/>
      <c r="F17" s="28"/>
    </row>
    <row r="18" spans="1:6" ht="24" x14ac:dyDescent="0.2">
      <c r="A18" s="24" t="s">
        <v>42</v>
      </c>
      <c r="B18" s="31" t="s">
        <v>43</v>
      </c>
      <c r="C18" s="26" t="s">
        <v>19</v>
      </c>
      <c r="D18" s="24">
        <v>9</v>
      </c>
      <c r="E18" s="27"/>
      <c r="F18" s="28"/>
    </row>
    <row r="19" spans="1:6" ht="24" x14ac:dyDescent="0.2">
      <c r="A19" s="24" t="s">
        <v>44</v>
      </c>
      <c r="B19" s="32" t="s">
        <v>45</v>
      </c>
      <c r="C19" s="8" t="s">
        <v>30</v>
      </c>
      <c r="D19" s="8">
        <v>3</v>
      </c>
      <c r="E19" s="27"/>
      <c r="F19" s="28"/>
    </row>
    <row r="20" spans="1:6" x14ac:dyDescent="0.2">
      <c r="A20" s="24" t="s">
        <v>46</v>
      </c>
      <c r="B20" s="33" t="s">
        <v>47</v>
      </c>
      <c r="C20" s="8" t="s">
        <v>33</v>
      </c>
      <c r="D20" s="8">
        <v>25</v>
      </c>
      <c r="E20" s="27"/>
      <c r="F20" s="28"/>
    </row>
    <row r="21" spans="1:6" x14ac:dyDescent="0.2">
      <c r="A21" s="24" t="s">
        <v>48</v>
      </c>
      <c r="B21" s="33" t="s">
        <v>49</v>
      </c>
      <c r="C21" s="8" t="s">
        <v>30</v>
      </c>
      <c r="D21" s="8">
        <v>6</v>
      </c>
      <c r="E21" s="27"/>
      <c r="F21" s="28"/>
    </row>
    <row r="22" spans="1:6" x14ac:dyDescent="0.2">
      <c r="A22" s="24" t="s">
        <v>50</v>
      </c>
      <c r="B22" s="33" t="s">
        <v>51</v>
      </c>
      <c r="C22" s="8" t="s">
        <v>30</v>
      </c>
      <c r="D22" s="8">
        <v>3</v>
      </c>
      <c r="E22" s="27"/>
      <c r="F22" s="28"/>
    </row>
    <row r="23" spans="1:6" x14ac:dyDescent="0.2">
      <c r="A23" s="24" t="s">
        <v>52</v>
      </c>
      <c r="B23" s="33" t="s">
        <v>53</v>
      </c>
      <c r="C23" s="8" t="s">
        <v>30</v>
      </c>
      <c r="D23" s="8">
        <v>3</v>
      </c>
      <c r="E23" s="27"/>
      <c r="F23" s="28"/>
    </row>
    <row r="24" spans="1:6" x14ac:dyDescent="0.2">
      <c r="A24" s="24" t="s">
        <v>54</v>
      </c>
      <c r="B24" s="33" t="s">
        <v>55</v>
      </c>
      <c r="C24" s="8" t="s">
        <v>19</v>
      </c>
      <c r="D24" s="8">
        <v>9</v>
      </c>
      <c r="E24" s="27"/>
      <c r="F24" s="28"/>
    </row>
    <row r="25" spans="1:6" ht="41.25" customHeight="1" x14ac:dyDescent="0.2">
      <c r="A25" s="24" t="s">
        <v>56</v>
      </c>
      <c r="B25" s="33" t="s">
        <v>57</v>
      </c>
      <c r="C25" s="8" t="s">
        <v>30</v>
      </c>
      <c r="D25" s="8">
        <v>1</v>
      </c>
      <c r="E25" s="27"/>
      <c r="F25" s="28"/>
    </row>
    <row r="26" spans="1:6" ht="24" x14ac:dyDescent="0.2">
      <c r="A26" s="24" t="s">
        <v>58</v>
      </c>
      <c r="B26" s="33" t="s">
        <v>59</v>
      </c>
      <c r="C26" s="8" t="s">
        <v>22</v>
      </c>
      <c r="D26" s="8">
        <v>7</v>
      </c>
      <c r="E26" s="27"/>
      <c r="F26" s="28"/>
    </row>
    <row r="27" spans="1:6" x14ac:dyDescent="0.2">
      <c r="A27" s="34"/>
      <c r="B27" s="35" t="s">
        <v>8</v>
      </c>
      <c r="C27" s="8"/>
      <c r="D27" s="8"/>
      <c r="E27" s="27"/>
      <c r="F27" s="36"/>
    </row>
    <row r="28" spans="1:6" x14ac:dyDescent="0.2">
      <c r="A28" s="34"/>
      <c r="B28" s="33"/>
      <c r="C28" s="8"/>
      <c r="D28" s="8"/>
      <c r="E28" s="27"/>
      <c r="F28" s="27"/>
    </row>
    <row r="29" spans="1:6" x14ac:dyDescent="0.2">
      <c r="A29" s="37">
        <v>2</v>
      </c>
      <c r="B29" s="38" t="s">
        <v>60</v>
      </c>
      <c r="C29" s="16"/>
      <c r="D29" s="16"/>
      <c r="E29" s="39"/>
      <c r="F29" s="39"/>
    </row>
    <row r="30" spans="1:6" x14ac:dyDescent="0.2">
      <c r="A30" s="17" t="s">
        <v>61</v>
      </c>
      <c r="B30" s="32" t="s">
        <v>62</v>
      </c>
      <c r="C30" s="40" t="s">
        <v>33</v>
      </c>
      <c r="D30" s="40">
        <v>8</v>
      </c>
      <c r="E30" s="41"/>
      <c r="F30" s="41"/>
    </row>
    <row r="31" spans="1:6" ht="44.25" customHeight="1" x14ac:dyDescent="0.2">
      <c r="A31" s="42" t="s">
        <v>63</v>
      </c>
      <c r="B31" s="33" t="s">
        <v>64</v>
      </c>
      <c r="C31" s="24" t="s">
        <v>33</v>
      </c>
      <c r="D31" s="8">
        <v>8</v>
      </c>
      <c r="E31" s="43"/>
      <c r="F31" s="43"/>
    </row>
    <row r="32" spans="1:6" x14ac:dyDescent="0.2">
      <c r="A32" s="42" t="s">
        <v>65</v>
      </c>
      <c r="B32" s="33" t="s">
        <v>47</v>
      </c>
      <c r="C32" s="8" t="s">
        <v>33</v>
      </c>
      <c r="D32" s="8">
        <v>6</v>
      </c>
      <c r="E32" s="27"/>
      <c r="F32" s="27"/>
    </row>
    <row r="33" spans="1:7" x14ac:dyDescent="0.2">
      <c r="A33" s="42" t="s">
        <v>66</v>
      </c>
      <c r="B33" s="33" t="s">
        <v>49</v>
      </c>
      <c r="C33" s="8" t="s">
        <v>30</v>
      </c>
      <c r="D33" s="8">
        <v>1</v>
      </c>
      <c r="E33" s="27"/>
      <c r="F33" s="27"/>
    </row>
    <row r="34" spans="1:7" x14ac:dyDescent="0.2">
      <c r="A34" s="42" t="s">
        <v>67</v>
      </c>
      <c r="B34" s="33" t="s">
        <v>68</v>
      </c>
      <c r="C34" s="8" t="s">
        <v>30</v>
      </c>
      <c r="D34" s="8">
        <v>1</v>
      </c>
      <c r="E34" s="27"/>
      <c r="F34" s="27"/>
    </row>
    <row r="35" spans="1:7" x14ac:dyDescent="0.2">
      <c r="A35" s="44"/>
      <c r="B35" s="45" t="s">
        <v>8</v>
      </c>
      <c r="C35" s="44"/>
      <c r="D35" s="44"/>
      <c r="E35" s="46"/>
      <c r="F35" s="47"/>
      <c r="G35" s="73"/>
    </row>
    <row r="36" spans="1:7" x14ac:dyDescent="0.2">
      <c r="A36" s="34"/>
      <c r="B36" s="33"/>
      <c r="C36" s="8"/>
      <c r="D36" s="8"/>
      <c r="E36" s="27"/>
      <c r="F36" s="27"/>
    </row>
    <row r="37" spans="1:7" x14ac:dyDescent="0.2">
      <c r="A37" s="52">
        <v>3</v>
      </c>
      <c r="B37" s="38" t="s">
        <v>70</v>
      </c>
      <c r="C37" s="8"/>
      <c r="D37" s="8"/>
      <c r="E37" s="27"/>
      <c r="F37" s="27"/>
    </row>
    <row r="38" spans="1:7" x14ac:dyDescent="0.2">
      <c r="A38" s="42" t="s">
        <v>71</v>
      </c>
      <c r="B38" s="32" t="s">
        <v>72</v>
      </c>
      <c r="C38" s="8" t="s">
        <v>30</v>
      </c>
      <c r="D38" s="8">
        <v>1</v>
      </c>
      <c r="E38" s="27"/>
      <c r="F38" s="27"/>
    </row>
    <row r="39" spans="1:7" x14ac:dyDescent="0.2">
      <c r="A39" s="42"/>
      <c r="B39" s="54" t="s">
        <v>8</v>
      </c>
      <c r="C39" s="44"/>
      <c r="D39" s="44"/>
      <c r="E39" s="46"/>
      <c r="F39" s="47"/>
    </row>
    <row r="40" spans="1:7" x14ac:dyDescent="0.2">
      <c r="A40" s="77"/>
      <c r="B40" s="78"/>
      <c r="C40" s="48"/>
      <c r="D40" s="48"/>
      <c r="E40" s="79"/>
      <c r="F40" s="80"/>
    </row>
    <row r="41" spans="1:7" x14ac:dyDescent="0.2">
      <c r="A41" s="81">
        <v>4</v>
      </c>
      <c r="B41" s="38" t="s">
        <v>108</v>
      </c>
      <c r="C41" s="18"/>
      <c r="D41" s="18"/>
      <c r="E41" s="39"/>
      <c r="F41" s="39"/>
    </row>
    <row r="42" spans="1:7" ht="24" x14ac:dyDescent="0.2">
      <c r="A42" s="24" t="s">
        <v>94</v>
      </c>
      <c r="B42" s="32" t="s">
        <v>109</v>
      </c>
      <c r="C42" s="24" t="s">
        <v>19</v>
      </c>
      <c r="D42" s="24">
        <v>40</v>
      </c>
      <c r="E42" s="41"/>
      <c r="F42" s="41"/>
    </row>
    <row r="43" spans="1:7" x14ac:dyDescent="0.2">
      <c r="A43" s="44"/>
      <c r="B43" s="45" t="s">
        <v>8</v>
      </c>
      <c r="C43" s="44"/>
      <c r="D43" s="44"/>
      <c r="E43" s="46"/>
      <c r="F43" s="47"/>
    </row>
    <row r="44" spans="1:7" x14ac:dyDescent="0.2">
      <c r="A44" s="48"/>
      <c r="B44" s="49"/>
      <c r="C44" s="48"/>
      <c r="D44" s="48"/>
      <c r="E44" s="48"/>
      <c r="F44" s="50"/>
    </row>
    <row r="45" spans="1:7" x14ac:dyDescent="0.2">
      <c r="A45" s="51"/>
      <c r="B45" s="107"/>
      <c r="C45" s="108" t="s">
        <v>1</v>
      </c>
      <c r="D45" s="108"/>
      <c r="E45" s="108"/>
      <c r="F45" s="100"/>
      <c r="G45" s="82"/>
    </row>
    <row r="46" spans="1:7" x14ac:dyDescent="0.2">
      <c r="A46" s="51"/>
      <c r="B46" s="107"/>
      <c r="C46" s="108" t="s">
        <v>9</v>
      </c>
      <c r="D46" s="108"/>
      <c r="E46" s="108"/>
      <c r="F46" s="100"/>
    </row>
    <row r="47" spans="1:7" x14ac:dyDescent="0.2">
      <c r="A47" s="51"/>
      <c r="B47" s="107"/>
      <c r="C47" s="109" t="s">
        <v>6</v>
      </c>
      <c r="D47" s="109"/>
      <c r="E47" s="109"/>
      <c r="F47" s="101"/>
    </row>
    <row r="48" spans="1:7" x14ac:dyDescent="0.2">
      <c r="A48" s="51"/>
      <c r="B48" s="107"/>
      <c r="C48" s="108" t="s">
        <v>10</v>
      </c>
      <c r="D48" s="108"/>
      <c r="E48" s="108"/>
      <c r="F48" s="102"/>
    </row>
    <row r="49" spans="1:7" x14ac:dyDescent="0.2">
      <c r="A49" s="51"/>
      <c r="B49" s="107"/>
      <c r="C49" s="110" t="s">
        <v>1</v>
      </c>
      <c r="D49" s="110"/>
      <c r="E49" s="110"/>
      <c r="F49" s="103"/>
      <c r="G49" s="82"/>
    </row>
  </sheetData>
  <mergeCells count="11">
    <mergeCell ref="A5:F5"/>
    <mergeCell ref="A1:F1"/>
    <mergeCell ref="A2:F2"/>
    <mergeCell ref="A3:F3"/>
    <mergeCell ref="A4:F4"/>
    <mergeCell ref="B45:B49"/>
    <mergeCell ref="C45:E45"/>
    <mergeCell ref="C46:E46"/>
    <mergeCell ref="C47:E47"/>
    <mergeCell ref="C48:E48"/>
    <mergeCell ref="C49:E49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"/>
  <sheetViews>
    <sheetView workbookViewId="0">
      <selection activeCell="F11" sqref="F11:F15"/>
    </sheetView>
  </sheetViews>
  <sheetFormatPr baseColWidth="10" defaultRowHeight="12.75" x14ac:dyDescent="0.2"/>
  <cols>
    <col min="1" max="1" width="6.83203125" customWidth="1"/>
    <col min="2" max="2" width="45" customWidth="1"/>
    <col min="5" max="5" width="15.33203125" customWidth="1"/>
    <col min="6" max="6" width="15.5" customWidth="1"/>
    <col min="7" max="7" width="15.5" bestFit="1" customWidth="1"/>
    <col min="8" max="8" width="12.33203125" bestFit="1" customWidth="1"/>
  </cols>
  <sheetData>
    <row r="1" spans="1:8" ht="69.75" customHeight="1" x14ac:dyDescent="0.2">
      <c r="A1" s="114"/>
      <c r="B1" s="114"/>
      <c r="C1" s="114"/>
      <c r="D1" s="114"/>
      <c r="E1" s="114"/>
      <c r="F1" s="114"/>
    </row>
    <row r="2" spans="1:8" x14ac:dyDescent="0.2">
      <c r="A2" s="115" t="s">
        <v>15</v>
      </c>
      <c r="B2" s="116"/>
      <c r="C2" s="116"/>
      <c r="D2" s="116"/>
      <c r="E2" s="116"/>
      <c r="F2" s="117"/>
    </row>
    <row r="3" spans="1:8" ht="30" customHeight="1" x14ac:dyDescent="0.2">
      <c r="A3" s="115" t="s">
        <v>165</v>
      </c>
      <c r="B3" s="116"/>
      <c r="C3" s="116"/>
      <c r="D3" s="116"/>
      <c r="E3" s="116"/>
      <c r="F3" s="117"/>
    </row>
    <row r="4" spans="1:8" x14ac:dyDescent="0.2">
      <c r="A4" s="118" t="s">
        <v>73</v>
      </c>
      <c r="B4" s="118"/>
      <c r="C4" s="118"/>
      <c r="D4" s="118"/>
      <c r="E4" s="118"/>
      <c r="F4" s="118"/>
    </row>
    <row r="5" spans="1:8" x14ac:dyDescent="0.2">
      <c r="A5" s="111"/>
      <c r="B5" s="112"/>
      <c r="C5" s="112"/>
      <c r="D5" s="112"/>
      <c r="E5" s="112"/>
      <c r="F5" s="113"/>
    </row>
    <row r="6" spans="1:8" x14ac:dyDescent="0.2">
      <c r="A6" s="19" t="s">
        <v>7</v>
      </c>
      <c r="B6" s="20" t="s">
        <v>2</v>
      </c>
      <c r="C6" s="20" t="s">
        <v>3</v>
      </c>
      <c r="D6" s="20" t="s">
        <v>0</v>
      </c>
      <c r="E6" s="21" t="s">
        <v>4</v>
      </c>
      <c r="F6" s="21" t="s">
        <v>5</v>
      </c>
    </row>
    <row r="7" spans="1:8" x14ac:dyDescent="0.2">
      <c r="A7" s="81">
        <v>1</v>
      </c>
      <c r="B7" s="38" t="s">
        <v>108</v>
      </c>
      <c r="C7" s="76"/>
      <c r="D7" s="76"/>
      <c r="E7" s="39"/>
      <c r="F7" s="39"/>
    </row>
    <row r="8" spans="1:8" ht="24" x14ac:dyDescent="0.2">
      <c r="A8" s="24" t="s">
        <v>17</v>
      </c>
      <c r="B8" s="32" t="s">
        <v>109</v>
      </c>
      <c r="C8" s="24" t="s">
        <v>19</v>
      </c>
      <c r="D8" s="24">
        <v>16</v>
      </c>
      <c r="E8" s="41"/>
      <c r="F8" s="41"/>
    </row>
    <row r="9" spans="1:8" x14ac:dyDescent="0.2">
      <c r="A9" s="44"/>
      <c r="B9" s="45" t="s">
        <v>8</v>
      </c>
      <c r="C9" s="44"/>
      <c r="D9" s="44"/>
      <c r="E9" s="46"/>
      <c r="F9" s="47"/>
    </row>
    <row r="10" spans="1:8" x14ac:dyDescent="0.2">
      <c r="A10" s="48"/>
      <c r="B10" s="49"/>
      <c r="C10" s="48"/>
      <c r="D10" s="48"/>
      <c r="E10" s="48"/>
      <c r="F10" s="50"/>
    </row>
    <row r="11" spans="1:8" x14ac:dyDescent="0.2">
      <c r="A11" s="51"/>
      <c r="B11" s="107"/>
      <c r="C11" s="108" t="s">
        <v>1</v>
      </c>
      <c r="D11" s="108"/>
      <c r="E11" s="108"/>
      <c r="F11" s="104"/>
      <c r="G11" s="94"/>
    </row>
    <row r="12" spans="1:8" x14ac:dyDescent="0.2">
      <c r="A12" s="51"/>
      <c r="B12" s="107"/>
      <c r="C12" s="108" t="s">
        <v>9</v>
      </c>
      <c r="D12" s="108"/>
      <c r="E12" s="108"/>
      <c r="F12" s="100"/>
    </row>
    <row r="13" spans="1:8" x14ac:dyDescent="0.2">
      <c r="A13" s="51"/>
      <c r="B13" s="107"/>
      <c r="C13" s="109" t="s">
        <v>6</v>
      </c>
      <c r="D13" s="109"/>
      <c r="E13" s="109"/>
      <c r="F13" s="101"/>
    </row>
    <row r="14" spans="1:8" x14ac:dyDescent="0.2">
      <c r="A14" s="51"/>
      <c r="B14" s="107"/>
      <c r="C14" s="108" t="s">
        <v>10</v>
      </c>
      <c r="D14" s="108"/>
      <c r="E14" s="108"/>
      <c r="F14" s="102"/>
    </row>
    <row r="15" spans="1:8" x14ac:dyDescent="0.2">
      <c r="A15" s="51"/>
      <c r="B15" s="107"/>
      <c r="C15" s="110" t="s">
        <v>1</v>
      </c>
      <c r="D15" s="110"/>
      <c r="E15" s="110"/>
      <c r="F15" s="103"/>
      <c r="G15" s="82"/>
      <c r="H15" s="94"/>
    </row>
  </sheetData>
  <mergeCells count="11">
    <mergeCell ref="C15:E15"/>
    <mergeCell ref="A1:F1"/>
    <mergeCell ref="A2:F2"/>
    <mergeCell ref="A3:F3"/>
    <mergeCell ref="A4:F4"/>
    <mergeCell ref="A5:F5"/>
    <mergeCell ref="B11:B15"/>
    <mergeCell ref="C11:E11"/>
    <mergeCell ref="C12:E12"/>
    <mergeCell ref="C13:E13"/>
    <mergeCell ref="C14:E14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1"/>
  <sheetViews>
    <sheetView topLeftCell="A92" workbookViewId="0">
      <selection activeCell="F99" sqref="F99:F103"/>
    </sheetView>
  </sheetViews>
  <sheetFormatPr baseColWidth="10" defaultColWidth="9.33203125" defaultRowHeight="36.75" customHeight="1" x14ac:dyDescent="0.2"/>
  <cols>
    <col min="1" max="1" width="6" style="10" customWidth="1"/>
    <col min="2" max="2" width="53.1640625" style="10" customWidth="1"/>
    <col min="3" max="3" width="11.5" style="13" customWidth="1"/>
    <col min="4" max="4" width="12.1640625" style="13" customWidth="1"/>
    <col min="5" max="5" width="19" style="10" customWidth="1"/>
    <col min="6" max="6" width="17.1640625" style="3" customWidth="1"/>
    <col min="7" max="7" width="12.1640625" style="10" hidden="1" customWidth="1"/>
    <col min="8" max="8" width="19.5" style="10" bestFit="1" customWidth="1"/>
    <col min="9" max="9" width="16.83203125" style="10" customWidth="1"/>
    <col min="10" max="10" width="10.6640625" style="10" bestFit="1" customWidth="1"/>
    <col min="11" max="16384" width="9.33203125" style="10"/>
  </cols>
  <sheetData>
    <row r="1" spans="1:6" s="1" customFormat="1" ht="70.5" customHeight="1" x14ac:dyDescent="0.25">
      <c r="A1" s="123" t="s">
        <v>11</v>
      </c>
      <c r="B1" s="123"/>
      <c r="C1" s="123"/>
      <c r="D1" s="123"/>
      <c r="E1" s="123"/>
      <c r="F1" s="123"/>
    </row>
    <row r="2" spans="1:6" s="1" customFormat="1" ht="26.25" customHeight="1" x14ac:dyDescent="0.25">
      <c r="A2" s="115" t="s">
        <v>15</v>
      </c>
      <c r="B2" s="116"/>
      <c r="C2" s="116"/>
      <c r="D2" s="116"/>
      <c r="E2" s="116"/>
      <c r="F2" s="117"/>
    </row>
    <row r="3" spans="1:6" s="1" customFormat="1" ht="26.25" customHeight="1" x14ac:dyDescent="0.25">
      <c r="A3" s="115" t="s">
        <v>165</v>
      </c>
      <c r="B3" s="116"/>
      <c r="C3" s="116"/>
      <c r="D3" s="116"/>
      <c r="E3" s="116"/>
      <c r="F3" s="117"/>
    </row>
    <row r="4" spans="1:6" s="1" customFormat="1" ht="19.5" customHeight="1" x14ac:dyDescent="0.25">
      <c r="A4" s="118" t="s">
        <v>167</v>
      </c>
      <c r="B4" s="118"/>
      <c r="C4" s="118"/>
      <c r="D4" s="118"/>
      <c r="E4" s="118"/>
      <c r="F4" s="118"/>
    </row>
    <row r="5" spans="1:6" s="1" customFormat="1" ht="19.5" customHeight="1" x14ac:dyDescent="0.25">
      <c r="A5" s="111"/>
      <c r="B5" s="112"/>
      <c r="C5" s="112"/>
      <c r="D5" s="112"/>
      <c r="E5" s="112"/>
      <c r="F5" s="113"/>
    </row>
    <row r="6" spans="1:6" s="1" customFormat="1" ht="19.5" customHeight="1" x14ac:dyDescent="0.25">
      <c r="A6" s="19" t="s">
        <v>7</v>
      </c>
      <c r="B6" s="20" t="s">
        <v>2</v>
      </c>
      <c r="C6" s="20" t="s">
        <v>3</v>
      </c>
      <c r="D6" s="20" t="s">
        <v>0</v>
      </c>
      <c r="E6" s="21" t="s">
        <v>4</v>
      </c>
      <c r="F6" s="21" t="s">
        <v>5</v>
      </c>
    </row>
    <row r="7" spans="1:6" s="1" customFormat="1" ht="19.5" customHeight="1" x14ac:dyDescent="0.25">
      <c r="A7" s="22">
        <v>1</v>
      </c>
      <c r="B7" s="23" t="s">
        <v>16</v>
      </c>
      <c r="C7" s="23"/>
      <c r="D7" s="23"/>
      <c r="E7" s="23"/>
      <c r="F7" s="23"/>
    </row>
    <row r="8" spans="1:6" s="1" customFormat="1" ht="19.5" customHeight="1" x14ac:dyDescent="0.25">
      <c r="A8" s="24" t="s">
        <v>17</v>
      </c>
      <c r="B8" s="25" t="s">
        <v>18</v>
      </c>
      <c r="C8" s="26" t="s">
        <v>19</v>
      </c>
      <c r="D8" s="24">
        <v>6.25</v>
      </c>
      <c r="E8" s="27"/>
      <c r="F8" s="28"/>
    </row>
    <row r="9" spans="1:6" s="1" customFormat="1" ht="19.5" customHeight="1" x14ac:dyDescent="0.25">
      <c r="A9" s="24" t="s">
        <v>20</v>
      </c>
      <c r="B9" s="25" t="s">
        <v>74</v>
      </c>
      <c r="C9" s="26" t="s">
        <v>22</v>
      </c>
      <c r="D9" s="24">
        <v>5</v>
      </c>
      <c r="E9" s="27"/>
      <c r="F9" s="28"/>
    </row>
    <row r="10" spans="1:6" s="1" customFormat="1" ht="19.5" customHeight="1" x14ac:dyDescent="0.25">
      <c r="A10" s="24" t="s">
        <v>23</v>
      </c>
      <c r="B10" s="25" t="s">
        <v>24</v>
      </c>
      <c r="C10" s="26" t="s">
        <v>22</v>
      </c>
      <c r="D10" s="24">
        <v>0.5</v>
      </c>
      <c r="E10" s="27"/>
      <c r="F10" s="28"/>
    </row>
    <row r="11" spans="1:6" s="1" customFormat="1" ht="19.5" customHeight="1" x14ac:dyDescent="0.25">
      <c r="A11" s="24" t="s">
        <v>25</v>
      </c>
      <c r="B11" s="25" t="s">
        <v>26</v>
      </c>
      <c r="C11" s="26" t="s">
        <v>27</v>
      </c>
      <c r="D11" s="24">
        <v>400</v>
      </c>
      <c r="E11" s="27"/>
      <c r="F11" s="28"/>
    </row>
    <row r="12" spans="1:6" s="1" customFormat="1" ht="19.5" customHeight="1" x14ac:dyDescent="0.25">
      <c r="A12" s="24" t="s">
        <v>28</v>
      </c>
      <c r="B12" s="25" t="s">
        <v>29</v>
      </c>
      <c r="C12" s="26" t="s">
        <v>30</v>
      </c>
      <c r="D12" s="24">
        <v>4</v>
      </c>
      <c r="E12" s="27"/>
      <c r="F12" s="28"/>
    </row>
    <row r="13" spans="1:6" s="1" customFormat="1" ht="19.5" customHeight="1" x14ac:dyDescent="0.25">
      <c r="A13" s="24" t="s">
        <v>31</v>
      </c>
      <c r="B13" s="25" t="s">
        <v>32</v>
      </c>
      <c r="C13" s="26" t="s">
        <v>33</v>
      </c>
      <c r="D13" s="24">
        <v>8.8000000000000007</v>
      </c>
      <c r="E13" s="27"/>
      <c r="F13" s="28"/>
    </row>
    <row r="14" spans="1:6" s="1" customFormat="1" ht="19.5" customHeight="1" x14ac:dyDescent="0.25">
      <c r="A14" s="24" t="s">
        <v>34</v>
      </c>
      <c r="B14" s="25" t="s">
        <v>35</v>
      </c>
      <c r="C14" s="26" t="s">
        <v>33</v>
      </c>
      <c r="D14" s="24">
        <v>11</v>
      </c>
      <c r="E14" s="27"/>
      <c r="F14" s="28"/>
    </row>
    <row r="15" spans="1:6" s="1" customFormat="1" ht="19.5" customHeight="1" x14ac:dyDescent="0.25">
      <c r="A15" s="24" t="s">
        <v>36</v>
      </c>
      <c r="B15" s="25" t="s">
        <v>37</v>
      </c>
      <c r="C15" s="26" t="s">
        <v>33</v>
      </c>
      <c r="D15" s="24">
        <v>8.8000000000000007</v>
      </c>
      <c r="E15" s="27"/>
      <c r="F15" s="28"/>
    </row>
    <row r="16" spans="1:6" s="1" customFormat="1" ht="19.5" customHeight="1" x14ac:dyDescent="0.25">
      <c r="A16" s="24" t="s">
        <v>38</v>
      </c>
      <c r="B16" s="31" t="s">
        <v>39</v>
      </c>
      <c r="C16" s="30" t="s">
        <v>22</v>
      </c>
      <c r="D16" s="24">
        <v>1.6</v>
      </c>
      <c r="E16" s="27"/>
      <c r="F16" s="28"/>
    </row>
    <row r="17" spans="1:6" s="1" customFormat="1" ht="24" customHeight="1" x14ac:dyDescent="0.25">
      <c r="A17" s="24" t="s">
        <v>40</v>
      </c>
      <c r="B17" s="29" t="s">
        <v>41</v>
      </c>
      <c r="C17" s="30" t="s">
        <v>19</v>
      </c>
      <c r="D17" s="24">
        <v>6.25</v>
      </c>
      <c r="E17" s="27"/>
      <c r="F17" s="28"/>
    </row>
    <row r="18" spans="1:6" s="1" customFormat="1" ht="19.5" customHeight="1" x14ac:dyDescent="0.25">
      <c r="A18" s="24" t="s">
        <v>42</v>
      </c>
      <c r="B18" s="31" t="s">
        <v>43</v>
      </c>
      <c r="C18" s="26" t="s">
        <v>19</v>
      </c>
      <c r="D18" s="24">
        <v>6.25</v>
      </c>
      <c r="E18" s="27"/>
      <c r="F18" s="28"/>
    </row>
    <row r="19" spans="1:6" s="1" customFormat="1" ht="28.5" customHeight="1" x14ac:dyDescent="0.25">
      <c r="A19" s="24" t="s">
        <v>44</v>
      </c>
      <c r="B19" s="32" t="s">
        <v>45</v>
      </c>
      <c r="C19" s="8" t="s">
        <v>30</v>
      </c>
      <c r="D19" s="8">
        <v>2</v>
      </c>
      <c r="E19" s="27"/>
      <c r="F19" s="28"/>
    </row>
    <row r="20" spans="1:6" s="1" customFormat="1" ht="19.5" customHeight="1" x14ac:dyDescent="0.25">
      <c r="A20" s="24" t="s">
        <v>46</v>
      </c>
      <c r="B20" s="33" t="s">
        <v>47</v>
      </c>
      <c r="C20" s="8" t="s">
        <v>33</v>
      </c>
      <c r="D20" s="8">
        <v>20</v>
      </c>
      <c r="E20" s="27"/>
      <c r="F20" s="28"/>
    </row>
    <row r="21" spans="1:6" s="1" customFormat="1" ht="19.5" customHeight="1" x14ac:dyDescent="0.25">
      <c r="A21" s="24" t="s">
        <v>48</v>
      </c>
      <c r="B21" s="33" t="s">
        <v>49</v>
      </c>
      <c r="C21" s="8" t="s">
        <v>30</v>
      </c>
      <c r="D21" s="8">
        <v>4</v>
      </c>
      <c r="E21" s="27"/>
      <c r="F21" s="28"/>
    </row>
    <row r="22" spans="1:6" s="1" customFormat="1" ht="19.5" customHeight="1" x14ac:dyDescent="0.25">
      <c r="A22" s="24" t="s">
        <v>50</v>
      </c>
      <c r="B22" s="33" t="s">
        <v>51</v>
      </c>
      <c r="C22" s="8" t="s">
        <v>30</v>
      </c>
      <c r="D22" s="8">
        <v>2</v>
      </c>
      <c r="E22" s="27"/>
      <c r="F22" s="28"/>
    </row>
    <row r="23" spans="1:6" s="1" customFormat="1" ht="19.5" customHeight="1" x14ac:dyDescent="0.25">
      <c r="A23" s="24" t="s">
        <v>52</v>
      </c>
      <c r="B23" s="33" t="s">
        <v>53</v>
      </c>
      <c r="C23" s="8" t="s">
        <v>30</v>
      </c>
      <c r="D23" s="8">
        <v>2</v>
      </c>
      <c r="E23" s="27"/>
      <c r="F23" s="28"/>
    </row>
    <row r="24" spans="1:6" s="1" customFormat="1" ht="19.5" customHeight="1" x14ac:dyDescent="0.25">
      <c r="A24" s="24" t="s">
        <v>54</v>
      </c>
      <c r="B24" s="33" t="s">
        <v>55</v>
      </c>
      <c r="C24" s="8" t="s">
        <v>19</v>
      </c>
      <c r="D24" s="8">
        <v>9</v>
      </c>
      <c r="E24" s="27"/>
      <c r="F24" s="28"/>
    </row>
    <row r="25" spans="1:6" s="1" customFormat="1" ht="33" customHeight="1" x14ac:dyDescent="0.25">
      <c r="A25" s="24" t="s">
        <v>56</v>
      </c>
      <c r="B25" s="33" t="s">
        <v>57</v>
      </c>
      <c r="C25" s="8" t="s">
        <v>30</v>
      </c>
      <c r="D25" s="8">
        <v>1</v>
      </c>
      <c r="E25" s="27"/>
      <c r="F25" s="28"/>
    </row>
    <row r="26" spans="1:6" s="1" customFormat="1" ht="31.5" customHeight="1" x14ac:dyDescent="0.25">
      <c r="A26" s="24" t="s">
        <v>58</v>
      </c>
      <c r="B26" s="33" t="s">
        <v>75</v>
      </c>
      <c r="C26" s="8" t="s">
        <v>22</v>
      </c>
      <c r="D26" s="8">
        <v>7</v>
      </c>
      <c r="E26" s="27"/>
      <c r="F26" s="28"/>
    </row>
    <row r="27" spans="1:6" s="1" customFormat="1" ht="19.5" customHeight="1" x14ac:dyDescent="0.25">
      <c r="A27" s="34"/>
      <c r="B27" s="35" t="s">
        <v>8</v>
      </c>
      <c r="C27" s="8"/>
      <c r="D27" s="8"/>
      <c r="E27" s="27"/>
      <c r="F27" s="36"/>
    </row>
    <row r="28" spans="1:6" s="1" customFormat="1" ht="19.5" customHeight="1" x14ac:dyDescent="0.25">
      <c r="A28" s="34"/>
      <c r="B28" s="33"/>
      <c r="C28" s="8"/>
      <c r="D28" s="8"/>
      <c r="E28" s="27"/>
      <c r="F28" s="27"/>
    </row>
    <row r="29" spans="1:6" s="1" customFormat="1" ht="19.5" customHeight="1" x14ac:dyDescent="0.25">
      <c r="A29" s="37">
        <v>2</v>
      </c>
      <c r="B29" s="38" t="s">
        <v>60</v>
      </c>
      <c r="C29" s="16"/>
      <c r="D29" s="16"/>
      <c r="E29" s="39"/>
      <c r="F29" s="39"/>
    </row>
    <row r="30" spans="1:6" s="1" customFormat="1" ht="19.5" customHeight="1" x14ac:dyDescent="0.25">
      <c r="A30" s="17" t="s">
        <v>61</v>
      </c>
      <c r="B30" s="32" t="s">
        <v>62</v>
      </c>
      <c r="C30" s="40" t="s">
        <v>33</v>
      </c>
      <c r="D30" s="40">
        <v>8</v>
      </c>
      <c r="E30" s="41"/>
      <c r="F30" s="41"/>
    </row>
    <row r="31" spans="1:6" s="1" customFormat="1" ht="37.5" customHeight="1" x14ac:dyDescent="0.25">
      <c r="A31" s="42" t="s">
        <v>63</v>
      </c>
      <c r="B31" s="33" t="s">
        <v>64</v>
      </c>
      <c r="C31" s="24" t="s">
        <v>33</v>
      </c>
      <c r="D31" s="8">
        <v>8</v>
      </c>
      <c r="E31" s="43"/>
      <c r="F31" s="43"/>
    </row>
    <row r="32" spans="1:6" s="1" customFormat="1" ht="19.5" customHeight="1" x14ac:dyDescent="0.25">
      <c r="A32" s="42" t="s">
        <v>65</v>
      </c>
      <c r="B32" s="33" t="s">
        <v>47</v>
      </c>
      <c r="C32" s="8" t="s">
        <v>33</v>
      </c>
      <c r="D32" s="8">
        <v>6</v>
      </c>
      <c r="E32" s="27"/>
      <c r="F32" s="27"/>
    </row>
    <row r="33" spans="1:6" s="1" customFormat="1" ht="19.5" customHeight="1" x14ac:dyDescent="0.25">
      <c r="A33" s="42" t="s">
        <v>66</v>
      </c>
      <c r="B33" s="33" t="s">
        <v>49</v>
      </c>
      <c r="C33" s="8" t="s">
        <v>30</v>
      </c>
      <c r="D33" s="8">
        <v>1</v>
      </c>
      <c r="E33" s="27"/>
      <c r="F33" s="27"/>
    </row>
    <row r="34" spans="1:6" s="1" customFormat="1" ht="19.5" customHeight="1" x14ac:dyDescent="0.25">
      <c r="A34" s="42" t="s">
        <v>67</v>
      </c>
      <c r="B34" s="33" t="s">
        <v>68</v>
      </c>
      <c r="C34" s="8" t="s">
        <v>30</v>
      </c>
      <c r="D34" s="8">
        <v>1</v>
      </c>
      <c r="E34" s="27"/>
      <c r="F34" s="27"/>
    </row>
    <row r="35" spans="1:6" s="1" customFormat="1" ht="19.5" customHeight="1" x14ac:dyDescent="0.25">
      <c r="A35" s="44"/>
      <c r="B35" s="45" t="s">
        <v>8</v>
      </c>
      <c r="C35" s="44"/>
      <c r="D35" s="44"/>
      <c r="E35" s="46"/>
      <c r="F35" s="47"/>
    </row>
    <row r="36" spans="1:6" s="1" customFormat="1" ht="19.5" customHeight="1" x14ac:dyDescent="0.25">
      <c r="A36" s="44"/>
      <c r="B36" s="45"/>
      <c r="C36" s="44"/>
      <c r="D36" s="44"/>
      <c r="E36" s="46"/>
      <c r="F36" s="47"/>
    </row>
    <row r="37" spans="1:6" s="1" customFormat="1" ht="19.5" customHeight="1" x14ac:dyDescent="0.25">
      <c r="A37" s="57">
        <v>3</v>
      </c>
      <c r="B37" s="23" t="s">
        <v>76</v>
      </c>
      <c r="C37" s="16"/>
      <c r="D37" s="16"/>
      <c r="E37" s="16"/>
      <c r="F37" s="16"/>
    </row>
    <row r="38" spans="1:6" s="1" customFormat="1" ht="19.5" customHeight="1" x14ac:dyDescent="0.25">
      <c r="A38" s="60" t="s">
        <v>71</v>
      </c>
      <c r="B38" s="55" t="s">
        <v>77</v>
      </c>
      <c r="C38" s="56" t="s">
        <v>30</v>
      </c>
      <c r="D38" s="24">
        <v>10</v>
      </c>
      <c r="E38" s="58"/>
      <c r="F38" s="58"/>
    </row>
    <row r="39" spans="1:6" s="1" customFormat="1" ht="24" customHeight="1" x14ac:dyDescent="0.25">
      <c r="A39" s="60" t="s">
        <v>78</v>
      </c>
      <c r="B39" s="55" t="s">
        <v>163</v>
      </c>
      <c r="C39" s="56" t="s">
        <v>30</v>
      </c>
      <c r="D39" s="24">
        <v>7</v>
      </c>
      <c r="E39" s="58"/>
      <c r="F39" s="58"/>
    </row>
    <row r="40" spans="1:6" s="1" customFormat="1" ht="19.5" customHeight="1" x14ac:dyDescent="0.25">
      <c r="A40" s="60" t="s">
        <v>79</v>
      </c>
      <c r="B40" s="98" t="s">
        <v>93</v>
      </c>
      <c r="C40" s="56" t="s">
        <v>30</v>
      </c>
      <c r="D40" s="24">
        <v>3</v>
      </c>
      <c r="E40" s="58"/>
      <c r="F40" s="58"/>
    </row>
    <row r="41" spans="1:6" s="1" customFormat="1" ht="44.25" customHeight="1" x14ac:dyDescent="0.25">
      <c r="A41" s="60" t="s">
        <v>82</v>
      </c>
      <c r="B41" s="59" t="s">
        <v>91</v>
      </c>
      <c r="C41" s="56" t="s">
        <v>30</v>
      </c>
      <c r="D41" s="24">
        <v>1</v>
      </c>
      <c r="E41" s="58"/>
      <c r="F41" s="58"/>
    </row>
    <row r="42" spans="1:6" s="1" customFormat="1" ht="19.5" customHeight="1" x14ac:dyDescent="0.25">
      <c r="A42" s="57"/>
      <c r="B42" s="45" t="s">
        <v>8</v>
      </c>
      <c r="C42" s="57"/>
      <c r="D42" s="57"/>
      <c r="E42" s="57"/>
      <c r="F42" s="61"/>
    </row>
    <row r="43" spans="1:6" s="1" customFormat="1" ht="19.5" customHeight="1" x14ac:dyDescent="0.25">
      <c r="A43" s="57"/>
      <c r="B43" s="45"/>
      <c r="C43" s="57"/>
      <c r="D43" s="57"/>
      <c r="E43" s="57"/>
      <c r="F43" s="61"/>
    </row>
    <row r="44" spans="1:6" s="1" customFormat="1" ht="19.5" customHeight="1" x14ac:dyDescent="0.25">
      <c r="A44" s="62">
        <v>4</v>
      </c>
      <c r="B44" s="35" t="s">
        <v>90</v>
      </c>
      <c r="C44" s="8"/>
      <c r="D44" s="8"/>
      <c r="E44" s="9"/>
      <c r="F44" s="63"/>
    </row>
    <row r="45" spans="1:6" s="1" customFormat="1" ht="19.5" customHeight="1" x14ac:dyDescent="0.25">
      <c r="A45" s="53" t="s">
        <v>94</v>
      </c>
      <c r="B45" s="64" t="s">
        <v>80</v>
      </c>
      <c r="C45" s="8" t="s">
        <v>19</v>
      </c>
      <c r="D45" s="65">
        <v>6.48</v>
      </c>
      <c r="E45" s="66"/>
      <c r="F45" s="63"/>
    </row>
    <row r="46" spans="1:6" s="1" customFormat="1" ht="19.5" customHeight="1" x14ac:dyDescent="0.25">
      <c r="A46" s="42" t="s">
        <v>95</v>
      </c>
      <c r="B46" s="64" t="s">
        <v>12</v>
      </c>
      <c r="C46" s="8" t="s">
        <v>22</v>
      </c>
      <c r="D46" s="67">
        <v>3.05</v>
      </c>
      <c r="E46" s="66"/>
      <c r="F46" s="63"/>
    </row>
    <row r="47" spans="1:6" s="1" customFormat="1" ht="27" customHeight="1" x14ac:dyDescent="0.25">
      <c r="A47" s="42" t="s">
        <v>96</v>
      </c>
      <c r="B47" s="64" t="s">
        <v>81</v>
      </c>
      <c r="C47" s="8" t="s">
        <v>22</v>
      </c>
      <c r="D47" s="67">
        <f>+D46</f>
        <v>3.05</v>
      </c>
      <c r="E47" s="66"/>
      <c r="F47" s="63"/>
    </row>
    <row r="48" spans="1:6" s="1" customFormat="1" ht="19.5" customHeight="1" x14ac:dyDescent="0.25">
      <c r="A48" s="53" t="s">
        <v>97</v>
      </c>
      <c r="B48" s="64" t="s">
        <v>24</v>
      </c>
      <c r="C48" s="8" t="s">
        <v>22</v>
      </c>
      <c r="D48" s="67">
        <v>5.55</v>
      </c>
      <c r="E48" s="66"/>
      <c r="F48" s="63"/>
    </row>
    <row r="49" spans="1:8" s="1" customFormat="1" ht="19.5" customHeight="1" x14ac:dyDescent="0.25">
      <c r="A49" s="42" t="s">
        <v>98</v>
      </c>
      <c r="B49" s="64" t="s">
        <v>83</v>
      </c>
      <c r="C49" s="8" t="s">
        <v>22</v>
      </c>
      <c r="D49" s="67">
        <v>1.67</v>
      </c>
      <c r="E49" s="66"/>
      <c r="F49" s="63"/>
    </row>
    <row r="50" spans="1:8" s="1" customFormat="1" ht="19.5" customHeight="1" x14ac:dyDescent="0.25">
      <c r="A50" s="42" t="s">
        <v>99</v>
      </c>
      <c r="B50" s="64" t="s">
        <v>84</v>
      </c>
      <c r="C50" s="8" t="s">
        <v>33</v>
      </c>
      <c r="D50" s="8">
        <v>18.5</v>
      </c>
      <c r="E50" s="66"/>
      <c r="F50" s="63"/>
    </row>
    <row r="51" spans="1:8" s="1" customFormat="1" ht="19.5" customHeight="1" x14ac:dyDescent="0.25">
      <c r="A51" s="53" t="s">
        <v>100</v>
      </c>
      <c r="B51" s="64" t="s">
        <v>92</v>
      </c>
      <c r="C51" s="8" t="s">
        <v>30</v>
      </c>
      <c r="D51" s="8">
        <v>8</v>
      </c>
      <c r="E51" s="66"/>
      <c r="F51" s="63"/>
    </row>
    <row r="52" spans="1:8" s="1" customFormat="1" ht="19.5" customHeight="1" x14ac:dyDescent="0.25">
      <c r="A52" s="42" t="s">
        <v>101</v>
      </c>
      <c r="B52" s="64" t="s">
        <v>85</v>
      </c>
      <c r="C52" s="8" t="s">
        <v>33</v>
      </c>
      <c r="D52" s="8">
        <v>4.8</v>
      </c>
      <c r="E52" s="66"/>
      <c r="F52" s="63"/>
    </row>
    <row r="53" spans="1:8" s="1" customFormat="1" ht="19.5" customHeight="1" x14ac:dyDescent="0.25">
      <c r="A53" s="42" t="s">
        <v>102</v>
      </c>
      <c r="B53" s="64" t="s">
        <v>86</v>
      </c>
      <c r="C53" s="8" t="s">
        <v>27</v>
      </c>
      <c r="D53" s="8">
        <v>150</v>
      </c>
      <c r="E53" s="66"/>
      <c r="F53" s="63"/>
    </row>
    <row r="54" spans="1:8" s="1" customFormat="1" ht="19.5" customHeight="1" x14ac:dyDescent="0.25">
      <c r="A54" s="53" t="s">
        <v>103</v>
      </c>
      <c r="B54" s="64" t="s">
        <v>87</v>
      </c>
      <c r="C54" s="8" t="s">
        <v>22</v>
      </c>
      <c r="D54" s="8">
        <v>0.2</v>
      </c>
      <c r="E54" s="66"/>
      <c r="F54" s="63"/>
    </row>
    <row r="55" spans="1:8" s="1" customFormat="1" ht="47.25" customHeight="1" x14ac:dyDescent="0.25">
      <c r="A55" s="42" t="s">
        <v>104</v>
      </c>
      <c r="B55" s="64" t="s">
        <v>88</v>
      </c>
      <c r="C55" s="8" t="s">
        <v>19</v>
      </c>
      <c r="D55" s="8">
        <v>17.5</v>
      </c>
      <c r="E55" s="66"/>
      <c r="F55" s="63"/>
    </row>
    <row r="56" spans="1:8" s="1" customFormat="1" ht="39.75" customHeight="1" x14ac:dyDescent="0.25">
      <c r="A56" s="42" t="s">
        <v>105</v>
      </c>
      <c r="B56" s="64" t="s">
        <v>89</v>
      </c>
      <c r="C56" s="8" t="s">
        <v>30</v>
      </c>
      <c r="D56" s="8">
        <v>1</v>
      </c>
      <c r="E56" s="66"/>
      <c r="F56" s="63"/>
    </row>
    <row r="57" spans="1:8" s="1" customFormat="1" ht="19.5" customHeight="1" x14ac:dyDescent="0.25">
      <c r="A57" s="53" t="s">
        <v>106</v>
      </c>
      <c r="B57" s="64" t="s">
        <v>13</v>
      </c>
      <c r="C57" s="8" t="s">
        <v>33</v>
      </c>
      <c r="D57" s="8">
        <v>37</v>
      </c>
      <c r="E57" s="66"/>
      <c r="F57" s="63"/>
    </row>
    <row r="58" spans="1:8" s="1" customFormat="1" ht="19.5" customHeight="1" x14ac:dyDescent="0.25">
      <c r="A58" s="42" t="s">
        <v>107</v>
      </c>
      <c r="B58" s="64" t="s">
        <v>14</v>
      </c>
      <c r="C58" s="8" t="s">
        <v>19</v>
      </c>
      <c r="D58" s="8">
        <f>+D55*0.4</f>
        <v>7</v>
      </c>
      <c r="E58" s="66"/>
      <c r="F58" s="63"/>
    </row>
    <row r="59" spans="1:8" s="1" customFormat="1" ht="19.5" customHeight="1" x14ac:dyDescent="0.25">
      <c r="A59" s="68"/>
      <c r="B59" s="69" t="s">
        <v>8</v>
      </c>
      <c r="C59" s="70"/>
      <c r="D59" s="70"/>
      <c r="E59" s="71"/>
      <c r="F59" s="72"/>
      <c r="H59" s="97"/>
    </row>
    <row r="60" spans="1:8" s="1" customFormat="1" ht="18" customHeight="1" x14ac:dyDescent="0.25">
      <c r="A60" s="74"/>
      <c r="B60" s="75"/>
      <c r="C60" s="70"/>
      <c r="D60" s="70"/>
      <c r="E60" s="71"/>
      <c r="F60" s="72"/>
    </row>
    <row r="61" spans="1:8" s="1" customFormat="1" ht="25.5" customHeight="1" x14ac:dyDescent="0.25">
      <c r="A61" s="88">
        <v>5</v>
      </c>
      <c r="B61" s="75" t="s">
        <v>162</v>
      </c>
      <c r="C61" s="70"/>
      <c r="D61" s="70"/>
      <c r="E61" s="71"/>
      <c r="F61" s="72"/>
    </row>
    <row r="62" spans="1:8" s="1" customFormat="1" ht="19.5" customHeight="1" x14ac:dyDescent="0.25">
      <c r="A62" s="56" t="s">
        <v>118</v>
      </c>
      <c r="B62" s="33" t="s">
        <v>110</v>
      </c>
      <c r="C62" s="8" t="s">
        <v>19</v>
      </c>
      <c r="D62" s="87">
        <f>1.33*1.15</f>
        <v>1.5294999999999999</v>
      </c>
      <c r="E62" s="83"/>
      <c r="F62" s="83"/>
    </row>
    <row r="63" spans="1:8" s="1" customFormat="1" ht="19.5" customHeight="1" x14ac:dyDescent="0.25">
      <c r="A63" s="56" t="s">
        <v>119</v>
      </c>
      <c r="B63" s="33" t="s">
        <v>111</v>
      </c>
      <c r="C63" s="8" t="s">
        <v>30</v>
      </c>
      <c r="D63" s="84">
        <v>1</v>
      </c>
      <c r="E63" s="83"/>
      <c r="F63" s="83"/>
    </row>
    <row r="64" spans="1:8" s="1" customFormat="1" ht="19.5" customHeight="1" x14ac:dyDescent="0.25">
      <c r="A64" s="56" t="s">
        <v>120</v>
      </c>
      <c r="B64" s="33" t="s">
        <v>112</v>
      </c>
      <c r="C64" s="8" t="s">
        <v>19</v>
      </c>
      <c r="D64" s="84">
        <f>0.8*2</f>
        <v>1.6</v>
      </c>
      <c r="E64" s="83"/>
      <c r="F64" s="83"/>
    </row>
    <row r="65" spans="1:6" s="1" customFormat="1" ht="19.5" customHeight="1" x14ac:dyDescent="0.25">
      <c r="A65" s="56" t="s">
        <v>121</v>
      </c>
      <c r="B65" s="33" t="s">
        <v>133</v>
      </c>
      <c r="C65" s="8" t="s">
        <v>30</v>
      </c>
      <c r="D65" s="84">
        <v>3</v>
      </c>
      <c r="E65" s="83"/>
      <c r="F65" s="83"/>
    </row>
    <row r="66" spans="1:6" s="1" customFormat="1" ht="24.75" customHeight="1" x14ac:dyDescent="0.25">
      <c r="A66" s="56" t="s">
        <v>135</v>
      </c>
      <c r="B66" s="86" t="s">
        <v>113</v>
      </c>
      <c r="C66" s="8" t="s">
        <v>19</v>
      </c>
      <c r="D66" s="85">
        <f>+((2+1+1.76)*2.4)+(0.84*3*0.4)+(0.66*2*0.5)+(1.48*1.5)</f>
        <v>15.311999999999998</v>
      </c>
      <c r="E66" s="83"/>
      <c r="F66" s="83"/>
    </row>
    <row r="67" spans="1:6" s="1" customFormat="1" ht="19.5" customHeight="1" x14ac:dyDescent="0.25">
      <c r="A67" s="56" t="s">
        <v>123</v>
      </c>
      <c r="B67" s="86" t="s">
        <v>114</v>
      </c>
      <c r="C67" s="8" t="s">
        <v>19</v>
      </c>
      <c r="D67" s="85">
        <f>+((11.12+8.3)*0.9)+((2+7.82+2)*2.4)</f>
        <v>45.846000000000004</v>
      </c>
      <c r="E67" s="83"/>
      <c r="F67" s="83"/>
    </row>
    <row r="68" spans="1:6" s="1" customFormat="1" ht="19.5" customHeight="1" x14ac:dyDescent="0.25">
      <c r="A68" s="56" t="s">
        <v>136</v>
      </c>
      <c r="B68" s="33" t="str">
        <f>+'[1]1 CUBIERTAS, MUROS'!$B$135</f>
        <v>Pañete afinado para muros, mortero 1:4</v>
      </c>
      <c r="C68" s="8" t="s">
        <v>19</v>
      </c>
      <c r="D68" s="85">
        <f>8.3+7.82</f>
        <v>16.12</v>
      </c>
      <c r="E68" s="83"/>
      <c r="F68" s="83"/>
    </row>
    <row r="69" spans="1:6" s="1" customFormat="1" ht="27" customHeight="1" x14ac:dyDescent="0.25">
      <c r="A69" s="56" t="s">
        <v>137</v>
      </c>
      <c r="B69" s="86" t="s">
        <v>115</v>
      </c>
      <c r="C69" s="8" t="s">
        <v>19</v>
      </c>
      <c r="D69" s="85">
        <f>7.51+12.91</f>
        <v>20.420000000000002</v>
      </c>
      <c r="E69" s="83"/>
      <c r="F69" s="83"/>
    </row>
    <row r="70" spans="1:6" s="1" customFormat="1" ht="19.5" customHeight="1" x14ac:dyDescent="0.25">
      <c r="A70" s="56" t="s">
        <v>138</v>
      </c>
      <c r="B70" s="86" t="s">
        <v>116</v>
      </c>
      <c r="C70" s="8" t="s">
        <v>19</v>
      </c>
      <c r="D70" s="85">
        <f>+(11.12+8.3)*1.5</f>
        <v>29.130000000000003</v>
      </c>
      <c r="E70" s="83"/>
      <c r="F70" s="83"/>
    </row>
    <row r="71" spans="1:6" s="1" customFormat="1" ht="19.5" customHeight="1" x14ac:dyDescent="0.25">
      <c r="A71" s="56" t="s">
        <v>139</v>
      </c>
      <c r="B71" s="33" t="s">
        <v>117</v>
      </c>
      <c r="C71" s="8" t="s">
        <v>19</v>
      </c>
      <c r="D71" s="85">
        <f>7.51+12.91</f>
        <v>20.420000000000002</v>
      </c>
      <c r="E71" s="83"/>
      <c r="F71" s="83"/>
    </row>
    <row r="72" spans="1:6" s="1" customFormat="1" ht="19.5" customHeight="1" x14ac:dyDescent="0.25">
      <c r="A72" s="56" t="s">
        <v>140</v>
      </c>
      <c r="B72" s="33" t="str">
        <f>+'[1]UNITARIOS '!$R$2137</f>
        <v>Guardaescoba en cerámica piso T-5, e= 10 cm</v>
      </c>
      <c r="C72" s="8" t="s">
        <v>33</v>
      </c>
      <c r="D72" s="85">
        <f>7.28+2</f>
        <v>9.2800000000000011</v>
      </c>
      <c r="E72" s="83"/>
      <c r="F72" s="83"/>
    </row>
    <row r="73" spans="1:6" s="1" customFormat="1" ht="19.5" customHeight="1" x14ac:dyDescent="0.25">
      <c r="A73" s="56" t="s">
        <v>141</v>
      </c>
      <c r="B73" s="33" t="str">
        <f>+'[1]UNITARIOS '!$CD$1295</f>
        <v>Guardaescoba en PVC inc. Accesorios</v>
      </c>
      <c r="C73" s="8" t="s">
        <v>33</v>
      </c>
      <c r="D73" s="85">
        <v>11.2</v>
      </c>
      <c r="E73" s="83"/>
      <c r="F73" s="83"/>
    </row>
    <row r="74" spans="1:6" s="1" customFormat="1" ht="19.5" customHeight="1" x14ac:dyDescent="0.25">
      <c r="A74" s="56" t="s">
        <v>142</v>
      </c>
      <c r="B74" s="86" t="s">
        <v>49</v>
      </c>
      <c r="C74" s="8" t="s">
        <v>30</v>
      </c>
      <c r="D74" s="85">
        <v>2</v>
      </c>
      <c r="E74" s="83"/>
      <c r="F74" s="83"/>
    </row>
    <row r="75" spans="1:6" s="1" customFormat="1" ht="19.5" customHeight="1" x14ac:dyDescent="0.25">
      <c r="A75" s="56" t="s">
        <v>143</v>
      </c>
      <c r="B75" s="86" t="s">
        <v>47</v>
      </c>
      <c r="C75" s="8" t="s">
        <v>33</v>
      </c>
      <c r="D75" s="85">
        <v>10</v>
      </c>
      <c r="E75" s="83"/>
      <c r="F75" s="83"/>
    </row>
    <row r="76" spans="1:6" s="1" customFormat="1" ht="19.5" customHeight="1" x14ac:dyDescent="0.25">
      <c r="A76" s="56" t="s">
        <v>144</v>
      </c>
      <c r="B76" s="86" t="s">
        <v>53</v>
      </c>
      <c r="C76" s="8" t="s">
        <v>30</v>
      </c>
      <c r="D76" s="85">
        <v>2</v>
      </c>
      <c r="E76" s="83"/>
      <c r="F76" s="83"/>
    </row>
    <row r="77" spans="1:6" s="1" customFormat="1" ht="19.5" customHeight="1" x14ac:dyDescent="0.25">
      <c r="A77" s="56" t="s">
        <v>145</v>
      </c>
      <c r="B77" s="33" t="s">
        <v>122</v>
      </c>
      <c r="C77" s="8" t="s">
        <v>30</v>
      </c>
      <c r="D77" s="85">
        <v>2</v>
      </c>
      <c r="E77" s="83"/>
      <c r="F77" s="83"/>
    </row>
    <row r="78" spans="1:6" s="1" customFormat="1" ht="19.5" customHeight="1" x14ac:dyDescent="0.25">
      <c r="A78" s="56" t="s">
        <v>146</v>
      </c>
      <c r="B78" s="86" t="s">
        <v>124</v>
      </c>
      <c r="C78" s="8" t="s">
        <v>33</v>
      </c>
      <c r="D78" s="85">
        <v>15</v>
      </c>
      <c r="E78" s="83"/>
      <c r="F78" s="83"/>
    </row>
    <row r="79" spans="1:6" s="1" customFormat="1" ht="19.5" customHeight="1" x14ac:dyDescent="0.25">
      <c r="A79" s="56" t="s">
        <v>147</v>
      </c>
      <c r="B79" s="86" t="s">
        <v>126</v>
      </c>
      <c r="C79" s="8" t="s">
        <v>30</v>
      </c>
      <c r="D79" s="85">
        <v>10</v>
      </c>
      <c r="E79" s="83"/>
      <c r="F79" s="83"/>
    </row>
    <row r="80" spans="1:6" s="1" customFormat="1" ht="19.5" customHeight="1" x14ac:dyDescent="0.25">
      <c r="A80" s="56" t="s">
        <v>148</v>
      </c>
      <c r="B80" s="86" t="str">
        <f>+'[1]10 ELECTRICAS, DATOS, TEL'!$B$48</f>
        <v>Suministro e instalación de bala de 12w</v>
      </c>
      <c r="C80" s="8" t="s">
        <v>30</v>
      </c>
      <c r="D80" s="85">
        <v>10</v>
      </c>
      <c r="E80" s="83"/>
      <c r="F80" s="83"/>
    </row>
    <row r="81" spans="1:8" s="1" customFormat="1" ht="19.5" customHeight="1" x14ac:dyDescent="0.25">
      <c r="A81" s="56" t="s">
        <v>149</v>
      </c>
      <c r="B81" s="86" t="str">
        <f>+'[1]10 ELECTRICAS, DATOS, TEL'!$B$32</f>
        <v>Interruptor doble, incluye cable y accesorios</v>
      </c>
      <c r="C81" s="8" t="s">
        <v>30</v>
      </c>
      <c r="D81" s="85">
        <v>4</v>
      </c>
      <c r="E81" s="83"/>
      <c r="F81" s="83"/>
    </row>
    <row r="82" spans="1:8" s="1" customFormat="1" ht="19.5" customHeight="1" x14ac:dyDescent="0.25">
      <c r="A82" s="56" t="s">
        <v>150</v>
      </c>
      <c r="B82" s="86" t="s">
        <v>127</v>
      </c>
      <c r="C82" s="8" t="s">
        <v>30</v>
      </c>
      <c r="D82" s="85">
        <v>7</v>
      </c>
      <c r="E82" s="83"/>
      <c r="F82" s="83"/>
    </row>
    <row r="83" spans="1:8" s="1" customFormat="1" ht="19.5" customHeight="1" x14ac:dyDescent="0.25">
      <c r="A83" s="56" t="s">
        <v>151</v>
      </c>
      <c r="B83" s="86" t="s">
        <v>128</v>
      </c>
      <c r="C83" s="8" t="s">
        <v>30</v>
      </c>
      <c r="D83" s="85">
        <v>1</v>
      </c>
      <c r="E83" s="83"/>
      <c r="F83" s="83"/>
    </row>
    <row r="84" spans="1:8" s="1" customFormat="1" ht="19.5" customHeight="1" x14ac:dyDescent="0.25">
      <c r="A84" s="56" t="s">
        <v>152</v>
      </c>
      <c r="B84" s="86" t="s">
        <v>129</v>
      </c>
      <c r="C84" s="8" t="s">
        <v>30</v>
      </c>
      <c r="D84" s="85">
        <v>1</v>
      </c>
      <c r="E84" s="83"/>
      <c r="F84" s="83"/>
    </row>
    <row r="85" spans="1:8" s="1" customFormat="1" ht="19.5" customHeight="1" x14ac:dyDescent="0.25">
      <c r="A85" s="56" t="s">
        <v>153</v>
      </c>
      <c r="B85" s="33" t="s">
        <v>130</v>
      </c>
      <c r="C85" s="8" t="s">
        <v>19</v>
      </c>
      <c r="D85" s="85">
        <f>+((11.12+8.3)*0.9)+((2+7.82+2)*2.4)</f>
        <v>45.846000000000004</v>
      </c>
      <c r="E85" s="83"/>
      <c r="F85" s="83"/>
    </row>
    <row r="86" spans="1:8" s="1" customFormat="1" ht="19.5" customHeight="1" x14ac:dyDescent="0.25">
      <c r="A86" s="56" t="s">
        <v>154</v>
      </c>
      <c r="B86" s="86" t="s">
        <v>131</v>
      </c>
      <c r="C86" s="8" t="s">
        <v>19</v>
      </c>
      <c r="D86" s="85">
        <f>+(1.54+1.2)*1.2</f>
        <v>3.2880000000000003</v>
      </c>
      <c r="E86" s="83"/>
      <c r="F86" s="83"/>
    </row>
    <row r="87" spans="1:8" s="1" customFormat="1" ht="37.5" customHeight="1" x14ac:dyDescent="0.25">
      <c r="A87" s="56" t="s">
        <v>155</v>
      </c>
      <c r="B87" s="86" t="s">
        <v>134</v>
      </c>
      <c r="C87" s="8" t="s">
        <v>19</v>
      </c>
      <c r="D87" s="85">
        <f>+(0.85*1.9*4)</f>
        <v>6.46</v>
      </c>
      <c r="E87" s="83"/>
      <c r="F87" s="83"/>
    </row>
    <row r="88" spans="1:8" s="1" customFormat="1" ht="19.5" customHeight="1" x14ac:dyDescent="0.25">
      <c r="A88" s="56" t="s">
        <v>156</v>
      </c>
      <c r="B88" s="33" t="str">
        <f>+'[1]UNITARIOS '!$AP$62</f>
        <v>Lavaplatos de acero inoxidable inc. Griferia</v>
      </c>
      <c r="C88" s="8" t="s">
        <v>30</v>
      </c>
      <c r="D88" s="85">
        <v>3</v>
      </c>
      <c r="E88" s="83"/>
      <c r="F88" s="83"/>
    </row>
    <row r="89" spans="1:8" s="1" customFormat="1" ht="19.5" customHeight="1" x14ac:dyDescent="0.25">
      <c r="A89" s="56" t="s">
        <v>157</v>
      </c>
      <c r="B89" s="33" t="s">
        <v>132</v>
      </c>
      <c r="C89" s="8" t="s">
        <v>30</v>
      </c>
      <c r="D89" s="85">
        <v>1</v>
      </c>
      <c r="E89" s="83"/>
      <c r="F89" s="83"/>
    </row>
    <row r="90" spans="1:8" s="1" customFormat="1" ht="30.75" customHeight="1" x14ac:dyDescent="0.25">
      <c r="A90" s="56" t="s">
        <v>158</v>
      </c>
      <c r="B90" s="33" t="str">
        <f>+'[1]UNITARIOS '!$A$329</f>
        <v>Mueble bajo sobre mesón en formica inc. entrepaños, puertas y cajoneras según detalle especifico</v>
      </c>
      <c r="C90" s="8" t="s">
        <v>33</v>
      </c>
      <c r="D90" s="85">
        <v>2</v>
      </c>
      <c r="E90" s="83"/>
      <c r="F90" s="83"/>
    </row>
    <row r="91" spans="1:8" s="1" customFormat="1" ht="33" customHeight="1" x14ac:dyDescent="0.25">
      <c r="A91" s="56" t="s">
        <v>159</v>
      </c>
      <c r="B91" s="33" t="str">
        <f>+'[1]UNITARIOS '!$A$323</f>
        <v xml:space="preserve">Enchape en marmol verde ubatuba sobre mesón, inc. salpicadero y frontal </v>
      </c>
      <c r="C91" s="8" t="s">
        <v>33</v>
      </c>
      <c r="D91" s="85">
        <v>2</v>
      </c>
      <c r="E91" s="83"/>
      <c r="F91" s="83"/>
    </row>
    <row r="92" spans="1:8" s="1" customFormat="1" ht="19.5" customHeight="1" x14ac:dyDescent="0.25">
      <c r="A92" s="56" t="s">
        <v>160</v>
      </c>
      <c r="B92" s="33" t="s">
        <v>161</v>
      </c>
      <c r="C92" s="8" t="s">
        <v>30</v>
      </c>
      <c r="D92" s="85">
        <v>1</v>
      </c>
      <c r="E92" s="83"/>
      <c r="F92" s="83"/>
    </row>
    <row r="93" spans="1:8" s="1" customFormat="1" ht="19.5" customHeight="1" x14ac:dyDescent="0.25">
      <c r="A93" s="52"/>
      <c r="B93" s="89" t="s">
        <v>8</v>
      </c>
      <c r="C93" s="52"/>
      <c r="D93" s="90"/>
      <c r="E93" s="52"/>
      <c r="F93" s="91"/>
      <c r="H93" s="97"/>
    </row>
    <row r="94" spans="1:8" s="1" customFormat="1" ht="19.5" customHeight="1" x14ac:dyDescent="0.25">
      <c r="A94" s="88"/>
      <c r="B94" s="75"/>
      <c r="C94" s="70"/>
      <c r="D94" s="70"/>
      <c r="E94" s="71"/>
      <c r="F94" s="72"/>
    </row>
    <row r="95" spans="1:8" s="1" customFormat="1" ht="19.5" customHeight="1" x14ac:dyDescent="0.25">
      <c r="A95" s="95">
        <v>6</v>
      </c>
      <c r="B95" s="38" t="s">
        <v>108</v>
      </c>
      <c r="C95" s="76"/>
      <c r="D95" s="76"/>
      <c r="E95" s="39"/>
      <c r="F95" s="39"/>
    </row>
    <row r="96" spans="1:8" s="1" customFormat="1" ht="36" customHeight="1" x14ac:dyDescent="0.25">
      <c r="A96" s="24" t="s">
        <v>125</v>
      </c>
      <c r="B96" s="32" t="s">
        <v>109</v>
      </c>
      <c r="C96" s="24" t="s">
        <v>19</v>
      </c>
      <c r="D96" s="24">
        <v>32</v>
      </c>
      <c r="E96" s="41"/>
      <c r="F96" s="41"/>
    </row>
    <row r="97" spans="1:8" s="1" customFormat="1" ht="19.5" customHeight="1" x14ac:dyDescent="0.25">
      <c r="A97" s="44"/>
      <c r="B97" s="45" t="s">
        <v>8</v>
      </c>
      <c r="C97" s="44"/>
      <c r="D97" s="44"/>
      <c r="E97" s="46"/>
      <c r="F97" s="47"/>
      <c r="H97" s="93"/>
    </row>
    <row r="98" spans="1:8" ht="15.75" customHeight="1" x14ac:dyDescent="0.2">
      <c r="A98" s="119"/>
      <c r="B98" s="120"/>
      <c r="C98" s="121"/>
      <c r="D98" s="121"/>
      <c r="E98" s="121"/>
      <c r="F98" s="122"/>
    </row>
    <row r="99" spans="1:8" ht="12.75" x14ac:dyDescent="0.2">
      <c r="A99" s="4"/>
      <c r="B99" s="124"/>
      <c r="C99" s="125" t="s">
        <v>1</v>
      </c>
      <c r="D99" s="125"/>
      <c r="E99" s="125"/>
      <c r="F99" s="105"/>
      <c r="H99" s="92"/>
    </row>
    <row r="100" spans="1:8" ht="12.75" x14ac:dyDescent="0.2">
      <c r="A100" s="5"/>
      <c r="B100" s="124"/>
      <c r="C100" s="108" t="s">
        <v>9</v>
      </c>
      <c r="D100" s="108"/>
      <c r="E100" s="108"/>
      <c r="F100" s="105"/>
    </row>
    <row r="101" spans="1:8" ht="12.75" x14ac:dyDescent="0.2">
      <c r="A101" s="5"/>
      <c r="B101" s="124"/>
      <c r="C101" s="108" t="s">
        <v>6</v>
      </c>
      <c r="D101" s="108"/>
      <c r="E101" s="108"/>
      <c r="F101" s="105"/>
    </row>
    <row r="102" spans="1:8" ht="12.75" x14ac:dyDescent="0.2">
      <c r="A102" s="5"/>
      <c r="B102" s="124"/>
      <c r="C102" s="108" t="s">
        <v>10</v>
      </c>
      <c r="D102" s="108"/>
      <c r="E102" s="108"/>
      <c r="F102" s="105"/>
    </row>
    <row r="103" spans="1:8" ht="12.75" x14ac:dyDescent="0.2">
      <c r="A103" s="5"/>
      <c r="B103" s="124"/>
      <c r="C103" s="126" t="s">
        <v>1</v>
      </c>
      <c r="D103" s="126"/>
      <c r="E103" s="126"/>
      <c r="F103" s="106"/>
      <c r="H103" s="92"/>
    </row>
    <row r="104" spans="1:8" ht="36.75" customHeight="1" x14ac:dyDescent="0.2">
      <c r="A104" s="6"/>
      <c r="B104" s="11"/>
      <c r="C104" s="12"/>
      <c r="D104" s="12"/>
      <c r="E104" s="11"/>
      <c r="F104" s="2"/>
    </row>
    <row r="105" spans="1:8" ht="36.75" customHeight="1" x14ac:dyDescent="0.2">
      <c r="A105" s="6"/>
      <c r="B105" s="11"/>
      <c r="C105" s="12"/>
      <c r="D105" s="12"/>
      <c r="E105" s="11"/>
      <c r="F105" s="2"/>
    </row>
    <row r="106" spans="1:8" ht="36.75" customHeight="1" x14ac:dyDescent="0.2">
      <c r="A106" s="7"/>
    </row>
    <row r="107" spans="1:8" ht="36.75" customHeight="1" x14ac:dyDescent="0.2">
      <c r="A107" s="7"/>
    </row>
    <row r="108" spans="1:8" ht="36.75" customHeight="1" x14ac:dyDescent="0.2">
      <c r="A108" s="7"/>
      <c r="B108" s="14"/>
    </row>
    <row r="109" spans="1:8" ht="36.75" customHeight="1" x14ac:dyDescent="0.2">
      <c r="A109" s="7"/>
      <c r="B109" s="15"/>
      <c r="C109" s="10"/>
      <c r="D109" s="10"/>
      <c r="F109" s="10"/>
    </row>
    <row r="110" spans="1:8" ht="36.75" customHeight="1" x14ac:dyDescent="0.2">
      <c r="B110" s="15"/>
      <c r="C110" s="10"/>
      <c r="D110" s="10"/>
      <c r="F110" s="10"/>
    </row>
    <row r="111" spans="1:8" ht="36.75" customHeight="1" x14ac:dyDescent="0.2">
      <c r="B111" s="15"/>
      <c r="C111" s="10"/>
      <c r="D111" s="10"/>
      <c r="F111" s="10"/>
    </row>
  </sheetData>
  <mergeCells count="12">
    <mergeCell ref="B99:B103"/>
    <mergeCell ref="C99:E99"/>
    <mergeCell ref="C100:E100"/>
    <mergeCell ref="C101:E101"/>
    <mergeCell ref="C102:E102"/>
    <mergeCell ref="C103:E103"/>
    <mergeCell ref="A98:F98"/>
    <mergeCell ref="A1:F1"/>
    <mergeCell ref="A2:F2"/>
    <mergeCell ref="A4:F4"/>
    <mergeCell ref="A3:F3"/>
    <mergeCell ref="A5:F5"/>
  </mergeCells>
  <pageMargins left="0.7" right="0.7" top="0.75" bottom="0.75" header="0.3" footer="0.3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tabSelected="1" topLeftCell="A4" workbookViewId="0">
      <selection activeCell="H13" sqref="H13"/>
    </sheetView>
  </sheetViews>
  <sheetFormatPr baseColWidth="10" defaultRowHeight="12.75" x14ac:dyDescent="0.2"/>
  <cols>
    <col min="1" max="1" width="6.83203125" customWidth="1"/>
    <col min="2" max="2" width="50.6640625" customWidth="1"/>
    <col min="5" max="5" width="15.33203125" customWidth="1"/>
    <col min="6" max="6" width="15.5" customWidth="1"/>
    <col min="7" max="7" width="15.5" bestFit="1" customWidth="1"/>
    <col min="8" max="8" width="14" bestFit="1" customWidth="1"/>
  </cols>
  <sheetData>
    <row r="1" spans="1:7" ht="69.75" customHeight="1" x14ac:dyDescent="0.2">
      <c r="A1" s="114"/>
      <c r="B1" s="114"/>
      <c r="C1" s="114"/>
      <c r="D1" s="114"/>
      <c r="E1" s="114"/>
      <c r="F1" s="114"/>
    </row>
    <row r="2" spans="1:7" x14ac:dyDescent="0.2">
      <c r="A2" s="115" t="s">
        <v>15</v>
      </c>
      <c r="B2" s="116"/>
      <c r="C2" s="116"/>
      <c r="D2" s="116"/>
      <c r="E2" s="116"/>
      <c r="F2" s="117"/>
    </row>
    <row r="3" spans="1:7" ht="30" customHeight="1" x14ac:dyDescent="0.2">
      <c r="A3" s="115" t="s">
        <v>165</v>
      </c>
      <c r="B3" s="116"/>
      <c r="C3" s="116"/>
      <c r="D3" s="116"/>
      <c r="E3" s="116"/>
      <c r="F3" s="117"/>
    </row>
    <row r="4" spans="1:7" x14ac:dyDescent="0.2">
      <c r="A4" s="118" t="s">
        <v>166</v>
      </c>
      <c r="B4" s="118"/>
      <c r="C4" s="118"/>
      <c r="D4" s="118"/>
      <c r="E4" s="118"/>
      <c r="F4" s="118"/>
    </row>
    <row r="5" spans="1:7" x14ac:dyDescent="0.2">
      <c r="A5" s="111"/>
      <c r="B5" s="112"/>
      <c r="C5" s="112"/>
      <c r="D5" s="112"/>
      <c r="E5" s="112"/>
      <c r="F5" s="113"/>
    </row>
    <row r="6" spans="1:7" x14ac:dyDescent="0.2">
      <c r="A6" s="19" t="s">
        <v>7</v>
      </c>
      <c r="B6" s="20" t="s">
        <v>2</v>
      </c>
      <c r="C6" s="20" t="s">
        <v>3</v>
      </c>
      <c r="D6" s="20" t="s">
        <v>0</v>
      </c>
      <c r="E6" s="21" t="s">
        <v>4</v>
      </c>
      <c r="F6" s="21" t="s">
        <v>5</v>
      </c>
    </row>
    <row r="7" spans="1:7" x14ac:dyDescent="0.2">
      <c r="A7" s="37">
        <v>1</v>
      </c>
      <c r="B7" s="38" t="s">
        <v>60</v>
      </c>
      <c r="C7" s="16"/>
      <c r="D7" s="16"/>
      <c r="E7" s="39"/>
      <c r="F7" s="39"/>
    </row>
    <row r="8" spans="1:7" x14ac:dyDescent="0.2">
      <c r="A8" s="17" t="s">
        <v>164</v>
      </c>
      <c r="B8" s="32" t="s">
        <v>62</v>
      </c>
      <c r="C8" s="40" t="s">
        <v>33</v>
      </c>
      <c r="D8" s="40">
        <v>8</v>
      </c>
      <c r="E8" s="41"/>
      <c r="F8" s="41"/>
    </row>
    <row r="9" spans="1:7" ht="36" x14ac:dyDescent="0.2">
      <c r="A9" s="42" t="s">
        <v>20</v>
      </c>
      <c r="B9" s="33" t="s">
        <v>64</v>
      </c>
      <c r="C9" s="24" t="s">
        <v>33</v>
      </c>
      <c r="D9" s="8">
        <v>8</v>
      </c>
      <c r="E9" s="43"/>
      <c r="F9" s="43"/>
    </row>
    <row r="10" spans="1:7" x14ac:dyDescent="0.2">
      <c r="A10" s="42" t="s">
        <v>23</v>
      </c>
      <c r="B10" s="33" t="s">
        <v>47</v>
      </c>
      <c r="C10" s="8" t="s">
        <v>33</v>
      </c>
      <c r="D10" s="8">
        <v>6</v>
      </c>
      <c r="E10" s="27"/>
      <c r="F10" s="27"/>
    </row>
    <row r="11" spans="1:7" x14ac:dyDescent="0.2">
      <c r="A11" s="42" t="s">
        <v>25</v>
      </c>
      <c r="B11" s="33" t="s">
        <v>49</v>
      </c>
      <c r="C11" s="8" t="s">
        <v>30</v>
      </c>
      <c r="D11" s="8">
        <v>1</v>
      </c>
      <c r="E11" s="27"/>
      <c r="F11" s="27"/>
    </row>
    <row r="12" spans="1:7" x14ac:dyDescent="0.2">
      <c r="A12" s="42" t="s">
        <v>28</v>
      </c>
      <c r="B12" s="33" t="s">
        <v>68</v>
      </c>
      <c r="C12" s="8" t="s">
        <v>30</v>
      </c>
      <c r="D12" s="8">
        <v>1</v>
      </c>
      <c r="E12" s="27"/>
      <c r="F12" s="27"/>
    </row>
    <row r="13" spans="1:7" x14ac:dyDescent="0.2">
      <c r="A13" s="44"/>
      <c r="B13" s="45" t="s">
        <v>8</v>
      </c>
      <c r="C13" s="44"/>
      <c r="D13" s="44"/>
      <c r="E13" s="46"/>
      <c r="F13" s="47"/>
      <c r="G13" s="73"/>
    </row>
    <row r="14" spans="1:7" x14ac:dyDescent="0.2">
      <c r="A14" s="34"/>
      <c r="B14" s="33"/>
      <c r="C14" s="8"/>
      <c r="D14" s="8"/>
      <c r="E14" s="27"/>
      <c r="F14" s="27"/>
    </row>
    <row r="15" spans="1:7" x14ac:dyDescent="0.2">
      <c r="A15" s="81">
        <v>2</v>
      </c>
      <c r="B15" s="38" t="s">
        <v>108</v>
      </c>
      <c r="C15" s="76"/>
      <c r="D15" s="76"/>
      <c r="E15" s="39"/>
      <c r="F15" s="39"/>
    </row>
    <row r="16" spans="1:7" ht="24" x14ac:dyDescent="0.2">
      <c r="A16" s="24" t="s">
        <v>61</v>
      </c>
      <c r="B16" s="32" t="s">
        <v>109</v>
      </c>
      <c r="C16" s="24" t="s">
        <v>19</v>
      </c>
      <c r="D16" s="24">
        <v>40</v>
      </c>
      <c r="E16" s="41"/>
      <c r="F16" s="41"/>
    </row>
    <row r="17" spans="1:8" x14ac:dyDescent="0.2">
      <c r="A17" s="44"/>
      <c r="B17" s="45" t="s">
        <v>8</v>
      </c>
      <c r="C17" s="44"/>
      <c r="D17" s="44"/>
      <c r="E17" s="46"/>
      <c r="F17" s="47"/>
    </row>
    <row r="18" spans="1:8" x14ac:dyDescent="0.2">
      <c r="A18" s="48"/>
      <c r="B18" s="49"/>
      <c r="C18" s="48"/>
      <c r="D18" s="48"/>
      <c r="E18" s="48"/>
      <c r="F18" s="50"/>
    </row>
    <row r="19" spans="1:8" x14ac:dyDescent="0.2">
      <c r="A19" s="51"/>
      <c r="B19" s="107"/>
      <c r="C19" s="108" t="s">
        <v>1</v>
      </c>
      <c r="D19" s="108"/>
      <c r="E19" s="108"/>
      <c r="F19" s="99"/>
      <c r="G19" s="94"/>
    </row>
    <row r="20" spans="1:8" x14ac:dyDescent="0.2">
      <c r="A20" s="51"/>
      <c r="B20" s="107"/>
      <c r="C20" s="108" t="s">
        <v>9</v>
      </c>
      <c r="D20" s="108"/>
      <c r="E20" s="108"/>
      <c r="F20" s="100"/>
    </row>
    <row r="21" spans="1:8" x14ac:dyDescent="0.2">
      <c r="A21" s="51"/>
      <c r="B21" s="107"/>
      <c r="C21" s="109" t="s">
        <v>6</v>
      </c>
      <c r="D21" s="109"/>
      <c r="E21" s="109"/>
      <c r="F21" s="101"/>
    </row>
    <row r="22" spans="1:8" x14ac:dyDescent="0.2">
      <c r="A22" s="51"/>
      <c r="B22" s="107"/>
      <c r="C22" s="108" t="s">
        <v>10</v>
      </c>
      <c r="D22" s="108"/>
      <c r="E22" s="108"/>
      <c r="F22" s="102"/>
    </row>
    <row r="23" spans="1:8" x14ac:dyDescent="0.2">
      <c r="A23" s="51"/>
      <c r="B23" s="107"/>
      <c r="C23" s="110" t="s">
        <v>1</v>
      </c>
      <c r="D23" s="110"/>
      <c r="E23" s="110"/>
      <c r="F23" s="103"/>
      <c r="G23" s="82"/>
      <c r="H23" s="96"/>
    </row>
  </sheetData>
  <mergeCells count="11">
    <mergeCell ref="A5:F5"/>
    <mergeCell ref="A1:F1"/>
    <mergeCell ref="A2:F2"/>
    <mergeCell ref="A3:F3"/>
    <mergeCell ref="A4:F4"/>
    <mergeCell ref="B19:B23"/>
    <mergeCell ref="C19:E19"/>
    <mergeCell ref="C20:E20"/>
    <mergeCell ref="C21:E21"/>
    <mergeCell ref="C22:E22"/>
    <mergeCell ref="C23:E23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ENCANO</vt:lpstr>
      <vt:lpstr>EL ROSARIO</vt:lpstr>
      <vt:lpstr>CABRERA</vt:lpstr>
      <vt:lpstr>LA LAGUNA</vt:lpstr>
      <vt:lpstr>CABRERA!Área_de_impresión</vt:lpstr>
      <vt:lpstr>'EL ROSARIO'!Área_de_impresión</vt:lpstr>
      <vt:lpstr>ENCANO!Área_de_impresión</vt:lpstr>
      <vt:lpstr>'LA LAGUNA'!Área_de_impresión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portatil</cp:lastModifiedBy>
  <cp:lastPrinted>2020-09-24T23:05:31Z</cp:lastPrinted>
  <dcterms:created xsi:type="dcterms:W3CDTF">2017-10-02T00:15:13Z</dcterms:created>
  <dcterms:modified xsi:type="dcterms:W3CDTF">2020-09-24T23:21:44Z</dcterms:modified>
</cp:coreProperties>
</file>